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505"/>
  </bookViews>
  <sheets>
    <sheet name="KCC" sheetId="2" r:id="rId1"/>
  </sheets>
  <definedNames>
    <definedName name="_xlnm.Print_Titles" localSheetId="0">KCC!$6:$7</definedName>
  </definedNames>
  <calcPr calcId="145621"/>
</workbook>
</file>

<file path=xl/calcChain.xml><?xml version="1.0" encoding="utf-8"?>
<calcChain xmlns="http://schemas.openxmlformats.org/spreadsheetml/2006/main">
  <c r="F120" i="2" l="1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2" i="2"/>
  <c r="F61" i="2"/>
  <c r="F60" i="2"/>
  <c r="F59" i="2"/>
  <c r="F58" i="2"/>
  <c r="F57" i="2"/>
  <c r="F56" i="2"/>
  <c r="F55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0" i="2"/>
  <c r="F29" i="2"/>
  <c r="F28" i="2"/>
  <c r="F27" i="2"/>
  <c r="F26" i="2"/>
  <c r="F25" i="2"/>
  <c r="F24" i="2"/>
  <c r="F23" i="2"/>
  <c r="A95" i="2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66" i="2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65" i="2"/>
  <c r="A56" i="2"/>
  <c r="A57" i="2" s="1"/>
  <c r="A58" i="2" s="1"/>
  <c r="A59" i="2" s="1"/>
  <c r="A60" i="2" s="1"/>
  <c r="A61" i="2" s="1"/>
  <c r="A62" i="2" s="1"/>
  <c r="A55" i="2"/>
  <c r="A35" i="2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34" i="2"/>
  <c r="A24" i="2"/>
  <c r="A25" i="2" s="1"/>
  <c r="A26" i="2" s="1"/>
  <c r="A27" i="2" s="1"/>
  <c r="A28" i="2" s="1"/>
  <c r="A29" i="2" s="1"/>
  <c r="A30" i="2" s="1"/>
  <c r="B128" i="2"/>
  <c r="B127" i="2"/>
  <c r="B126" i="2"/>
  <c r="B125" i="2"/>
  <c r="B124" i="2"/>
  <c r="F20" i="2"/>
  <c r="F19" i="2"/>
  <c r="F18" i="2"/>
  <c r="F17" i="2"/>
  <c r="F16" i="2"/>
  <c r="F15" i="2"/>
  <c r="F14" i="2"/>
  <c r="F13" i="2"/>
  <c r="F12" i="2"/>
  <c r="F11" i="2"/>
  <c r="F10" i="2"/>
  <c r="F9" i="2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F121" i="2" l="1"/>
  <c r="F128" i="2" s="1"/>
  <c r="F52" i="2"/>
  <c r="F126" i="2" s="1"/>
  <c r="F91" i="2"/>
  <c r="F127" i="2" s="1"/>
  <c r="F31" i="2"/>
  <c r="F125" i="2" s="1"/>
  <c r="F21" i="2"/>
  <c r="F124" i="2" s="1"/>
  <c r="F129" i="2" l="1"/>
  <c r="F130" i="2" l="1"/>
  <c r="F131" i="2" l="1"/>
  <c r="F132" i="2" s="1"/>
</calcChain>
</file>

<file path=xl/sharedStrings.xml><?xml version="1.0" encoding="utf-8"?>
<sst xmlns="http://schemas.openxmlformats.org/spreadsheetml/2006/main" count="239" uniqueCount="142">
  <si>
    <t xml:space="preserve"> КОЛИЧЕСТВЕНО СТОЙНОСТНА  СМЕТКА  </t>
  </si>
  <si>
    <t xml:space="preserve">№ </t>
  </si>
  <si>
    <t>Описание на строително-монтажни работи</t>
  </si>
  <si>
    <t>Количество</t>
  </si>
  <si>
    <t>Единична цена 
(лева)</t>
  </si>
  <si>
    <t>Обща цена 
(лева)</t>
  </si>
  <si>
    <t>I</t>
  </si>
  <si>
    <t>м3</t>
  </si>
  <si>
    <t>м2</t>
  </si>
  <si>
    <t xml:space="preserve">Доставка и монтаж на армировъчна мрежа 20/20 ф6,5 </t>
  </si>
  <si>
    <t>м</t>
  </si>
  <si>
    <t>бр.</t>
  </si>
  <si>
    <t>II</t>
  </si>
  <si>
    <t>ОГРАДИ</t>
  </si>
  <si>
    <t>Торкретиране и измазване на разрушени участъци 10%</t>
  </si>
  <si>
    <t>АРХИТЕКТУРНИ ЕЛЕМЕНТИ</t>
  </si>
  <si>
    <t>Доставка и монтаж на шестоъгълна беседка по техническа спецификация</t>
  </si>
  <si>
    <t>Доставка и монтаж на кошчета за отпадъци</t>
  </si>
  <si>
    <t>Доставка и монтаж на комплект маса с пейки - по техническа спецификация</t>
  </si>
  <si>
    <t xml:space="preserve">Корекция на височината на шахта по верт.планировка и подмяна на капаци на същ. и нови  шахти с нови с отливка </t>
  </si>
  <si>
    <t>IV</t>
  </si>
  <si>
    <t>Демонтаж на метални съоръжения за игра</t>
  </si>
  <si>
    <t>V</t>
  </si>
  <si>
    <t>Трасиране  кабелна линия</t>
  </si>
  <si>
    <t>бр</t>
  </si>
  <si>
    <t>Вкарване на краищата на кабел в клемна табло</t>
  </si>
  <si>
    <t>Монтаж клемнао табло на стълб Н=4м</t>
  </si>
  <si>
    <t>Монтаж на осветително тяло- LED 40w за стълбове Н=4м</t>
  </si>
  <si>
    <t>Направа заземление с два кола от профилна стомана 63/63/6мм</t>
  </si>
  <si>
    <t>Измерване преходно съпротивление заземление от лицензирана лаборатория</t>
  </si>
  <si>
    <t>Монтаж на кабелни марки - табелка пластмасова с надпис за кабел</t>
  </si>
  <si>
    <t>Направа суха разделка на кабел СВТ 3х2,5мм2</t>
  </si>
  <si>
    <t>ВИДЕОНАБЛЮДЕНИЕ</t>
  </si>
  <si>
    <t>III</t>
  </si>
  <si>
    <t xml:space="preserve">ДЕМОНТАЖНИ РАБОТИ И НАСТИЛКИ </t>
  </si>
  <si>
    <t>ВСИЧКО I:</t>
  </si>
  <si>
    <t>ВСИЧКО II:</t>
  </si>
  <si>
    <t>ВСИЧКО III:</t>
  </si>
  <si>
    <t>ВСИЧКО IV:</t>
  </si>
  <si>
    <t>ВСИЧКО V:</t>
  </si>
  <si>
    <t xml:space="preserve">РЕКАПИТУЛАЦИЯ </t>
  </si>
  <si>
    <t>СТОЙНОСТ:</t>
  </si>
  <si>
    <t>СТОЙНОСТ с 5% непредвидени:</t>
  </si>
  <si>
    <t>СТОЙНОСТ с ДДС:</t>
  </si>
  <si>
    <t xml:space="preserve"> 5% непредвидени:</t>
  </si>
  <si>
    <t>Ед. мярка</t>
  </si>
  <si>
    <t>Съставил:</t>
  </si>
  <si>
    <t>подпис/печат</t>
  </si>
  <si>
    <t xml:space="preserve">ОБЕКТ: „Благоустрояване на дворните площи на ЦДГ „Явор“, УПИ ХVІІ от кв. 100 по плана на гр. Габрово- I етап </t>
  </si>
  <si>
    <t xml:space="preserve">Разбиване  на съществуващи  настилки  включително натоварване, транспортиране на определено растояние, разтоварване на депо    </t>
  </si>
  <si>
    <t>Изкоп за нови алей,  площадки, основи /натоварване и извозване/</t>
  </si>
  <si>
    <t xml:space="preserve">Доставка и монтаж на каучукова настилка 4см   </t>
  </si>
  <si>
    <t xml:space="preserve">Направа минералбетон под нови настилки / d=0-25mm / - 15см БДС EN 13242+A1
</t>
  </si>
  <si>
    <t>Доставка и полагане на арм.бетон С12/15 под кауч.н-ка    10см</t>
  </si>
  <si>
    <t>Доставка и полагане на  плътен асфалтобетон с дебелина 4см  Е=1200Мра</t>
  </si>
  <si>
    <t xml:space="preserve">Направа на  (свързващ) битумен разлив за връзка </t>
  </si>
  <si>
    <t xml:space="preserve">Насипване на обезпаразитена и обогатена  почва </t>
  </si>
  <si>
    <t xml:space="preserve">Направа на шапка от гладък бетон B20 / широчина 40 см, дебелина 6- 8 см, вкл, армировка и кофраж  </t>
  </si>
  <si>
    <t>м1</t>
  </si>
  <si>
    <t>Очукване и сваляне на стара мозайка по ограда</t>
  </si>
  <si>
    <t>Направа на външна циментна мазилка по ограда</t>
  </si>
  <si>
    <t>Направа на циментна шпакловка  със стъклофибърна мрежа мин. 145 гр/м2</t>
  </si>
  <si>
    <t>Минерална мозаечна мазилка на бетонова основа, вкл. грундиране</t>
  </si>
  <si>
    <t>Почистване, изправяне, подмяна изкривени елементи, грундиране и боядисване на същ.метални оградни пана и врати</t>
  </si>
  <si>
    <t>Демонтаж и монтаж на оградни пана</t>
  </si>
  <si>
    <t>Доставка и монтаж на  съоръжение по тех. Спецификация С1</t>
  </si>
  <si>
    <t>Доставка и монтаж на  съоръжение по тех. Спецификация С2</t>
  </si>
  <si>
    <t>Доставка и монтаж на  съоръжение по тех. Спецификация С3</t>
  </si>
  <si>
    <t>Доставка и монтаж на  съоръжение по тех. Спецификация С4</t>
  </si>
  <si>
    <t>Доставка и монтаж на  съоръжение по тех. Спецификация С5</t>
  </si>
  <si>
    <t>Доставка и монтаж на  съоръжение по тех. Спецификация С6</t>
  </si>
  <si>
    <t>Доставка и монтаж на  съоръжение по тех. Спецификация С7</t>
  </si>
  <si>
    <t>Доставка и монтаж на  съоръжение по тех. Спецификация С8</t>
  </si>
  <si>
    <t>Доставка и монтаж на  съоръжение по тех. Спецификация С9</t>
  </si>
  <si>
    <t>Доставка и монтаж на  съоръжение по тех. Спецификация С10</t>
  </si>
  <si>
    <t>Доставка и монтаж на  съоръжение по тех. Спецификация С11</t>
  </si>
  <si>
    <t>Ремонт на пясъчник с нова дървена седалка по детайл 1бр.-13м2, 1бр. -9м2</t>
  </si>
  <si>
    <t>Направа на дървена пергола по детайл</t>
  </si>
  <si>
    <t>Доставка и монтаж на кошчета за разделно изхвърляне на  отпадъци</t>
  </si>
  <si>
    <t>Доставка и монтаж на пейки с облегалка 170/63,5см</t>
  </si>
  <si>
    <t>Инженерингова доставка на ел.табло за осветление ТО, изработено по приложена принципна ел.схема</t>
  </si>
  <si>
    <t xml:space="preserve">Доставка на стоманен двустепенен тръбен поцинкован, праховобоядисан стълб ф108/ф89mm по ОН 14 68902-77  с  връх ф60, с фланцево закрепване и височина h=4,0m  за парков осветител с  вградена в него клемна кутия с ІР54, в която е  монтиран АП 1р/С2А и клеморед , позволяващ вход-изход на 3 броя кабели тип СВТ  със сечение до 3х4,0мм2 и отклонение към осветителното тяло със сечение 3х1,5мм2. Стълбът да притежава специален заземителен болт, към който да се свързва защитния проводник от захранващия кабел и повторния заземител. Вратичката на клемната кутия да бъде на панти и да се заключва. </t>
  </si>
  <si>
    <t xml:space="preserve">Доставка на парково осветително тяло с LED осветител с мощност 40W/220VAC/50Hz, 4000lm, 4500K, Ra&gt;80, IP65 за монтаж върху стоманен  тръбен стълб с връх ф60mm  </t>
  </si>
  <si>
    <t xml:space="preserve">Доставка на стандартни стоманени поцинковани колове 63/63/6 - 1,5м , комплект с извод от поцинкована шита 40/4 - 3м </t>
  </si>
  <si>
    <t>Доставка на гофрирана тръби  HDPE OD/ID 40/32мм   в готов изкоп</t>
  </si>
  <si>
    <t>Доставка  на  кабел СВТ 3х4,0мм2 в положена в изкоп тръба</t>
  </si>
  <si>
    <t>Доставка   на  кабел СВТ 3х2,5мм2 в положена в изкоп тръба</t>
  </si>
  <si>
    <t>Доставка клемно табло за монтаж в стълб Н=4м</t>
  </si>
  <si>
    <t>Б.  СТРОИТЕЛНО МОНТАЖНИ РАБОТИ</t>
  </si>
  <si>
    <t xml:space="preserve">Доставка и монтаж на автоматичен предпазител 1р/С10А в съществуващо главно ел.табло (ГЕТ) </t>
  </si>
  <si>
    <t>Доставка и монтаж на PVC инсталационен канал 60х30мм, включително достака на крепежните елементи</t>
  </si>
  <si>
    <t>Пробиване на отвор в бетонова стена за влагане на 2 броя HDPE OD/ID 40/32мм, включително замонолитване с негорим материал след монтаж на тръбите</t>
  </si>
  <si>
    <t xml:space="preserve">Доставка и замонолитване в стена на HDPE OD/ID 40/32мм </t>
  </si>
  <si>
    <t>Монтаж табло осветление, включително доставка на крепежни елементи</t>
  </si>
  <si>
    <t>Направа на изкоп за фундамент на стълб - 0.8х0.6х0.6м</t>
  </si>
  <si>
    <t>Подготовка на защитни тръби HDPE OD/ID 40/32mm за замонолитване във фундаментите на осветителните тела</t>
  </si>
  <si>
    <t>Направа на фундамент в готов изкоп - 0.8х0.6х0.6м, включително доставка на бетона и анкерната група</t>
  </si>
  <si>
    <t xml:space="preserve">Направа изкоп 0,7/0.4м със зариване и трамбоване </t>
  </si>
  <si>
    <t>Полагане  гофрирана тръби  HDPE OD/ID 40/32мм   в готов изкоп</t>
  </si>
  <si>
    <t>Изтегляне на  кабел СВТ 3х4,0мм2 в положена в изкоп тръба</t>
  </si>
  <si>
    <t>Изтегляне на  кабел СВТ 3х2,5мм2 в положена в изкоп тръба</t>
  </si>
  <si>
    <t>Доставка и полагане на сигнална лента "Внимание! Силов кабел НН"</t>
  </si>
  <si>
    <t>Доставка и изтегляне на кабел СВТ 3х1,5мм2 в кухината на стълб за осветление</t>
  </si>
  <si>
    <t>Направа суха разделка на кабел СВТ 3х1,5мм2</t>
  </si>
  <si>
    <t>Свързване на проводник към съоръжение до 1,5мм2</t>
  </si>
  <si>
    <t>Изправяне на стоманено тръбен стълб  4.0м</t>
  </si>
  <si>
    <t>Направа суха разделка на кабел СВТ 3х4,0мм2</t>
  </si>
  <si>
    <t>Свързване на проводник към съоръжение до 4,0мм2</t>
  </si>
  <si>
    <t xml:space="preserve">А. МАШИНИ И СЪОРЪЖЕНИЯ </t>
  </si>
  <si>
    <t>ЧАСТ ЕЛ- Районно осветление</t>
  </si>
  <si>
    <t>А. МАШИНИ И СЪОРЪЖЕНИЯ</t>
  </si>
  <si>
    <t xml:space="preserve">Инженерингова доставка на метално табло 600/600/300mm,  IP21,   с монтирани съоръжения, съгласно приложена схема за табло Твн </t>
  </si>
  <si>
    <t>Доставка на UPS 1000W</t>
  </si>
  <si>
    <t xml:space="preserve">Дотавка на 2 MP H.265+ True DAY/NIGHT IP куполна водо и вандалоустойчива камера  със светлочувствителност 0.08Lux/F2.0(Color) с IP67 &amp; IK10. Фиксиран обектив 2.8mm/F2.0 с хоризонтален ъгъл 104º. Механичен IR cut Filter. Dual stream с компресия H.265+/H.265/H.264+/H.264, резолюция 1080P. Интелигентни функции: Пресичане на линия, Навлизане в зона, Промяна изображение, Видео тампер. Вградена интелигентна IR LED подсветка – с дистанция на светене до 30m. Поддържа ONVIF, PSIA, CGI. Интерфейси: Network: RJ-45 (10/100Base-T). Захранване PoE, 10/100Mbit порт и поне 1 цифров вход.  </t>
  </si>
  <si>
    <t xml:space="preserve">Доставка на мрежов комутатор (switch) мин. 8хRJ45 10/100 Мбит PoE Порта + 2хRJ45 10/100/1000Мбит.  </t>
  </si>
  <si>
    <t>Доставка на 8 канален 4K мрежов рекордер. Поддържа 2 x SATA III /до 6TB диск/. Quad-core processor, Linux OS. H.265/H.264/MJPEG dual codec decoding. Капацитет: 200Mbps входящ трафик/200Mbps запис. Работа с камери до 8MP резолюция. 1 аудио вход/1 аудио изход за двупосочна аудио комуникация. 4 алармени входа/2 алармени изхода. Локален мониторен изход VGA 1080p; HDMI 4K (3840x2160). Back-up през USB, IE, CMS; 2 USB порта, Gigabit RJ-45 port (10/100/1000Mbps). Интелигентни функции – Поддържа вградените в камери Dahua интелигентни функции. Smart Add функция, ANR функция – автоматично сваляне на записите от SD карта в камери Dahua при възстановяване на мрежата. Поддържани марки IP камери: ONVIF 2.4.2, Dahua, TVT, Hunt, AXIS, LG, Honeywell и др. Приложения за наблюдение: Windows; MAC; Linux;  Android; iOS; до 64 потребителски акаунта. Интуитивен GUI на български език и  управление с мишка. Работна темп: -10ºC~50ºC. Захранване: DC12/6.9W без HDD. Мишка и адаптер в комплекта. Размери 1U, 375×281.5×56mm.</t>
  </si>
  <si>
    <t>Доставка на 6TB Твърд диск оптимизиран за 24/7 работа в системи за видеонаблюдение Seagate SkyHawk, 3.5” Surveillance Hard Drive, капацитет 6TB, Cache 256MB, Интерфейс SATA III 6Gb/s, Max tranfer rate 195MB/s,скорост на въртене 7200RPM. MTBF 1 000 000часа. Workload 180TB/Year. Средна консумация 9W, стартов ток 1.8А/12VDC, работна температура 5°C ÷ 70°C, 3 години гаранция.</t>
  </si>
  <si>
    <t>Доставка на кабел СВТ 3х2,5мм2</t>
  </si>
  <si>
    <t>Доставка на кабел SFTP cat.6</t>
  </si>
  <si>
    <t xml:space="preserve">Доставка на тръба HDPE OD/ID 25/20mm за полагане на оптичен кабел и лан кабел </t>
  </si>
  <si>
    <t>Б. СТРОИТЕЛНО МОНТАЖНИ РАБОТИ</t>
  </si>
  <si>
    <t>Доставка и монтаж на автоматичен предпазител 1р/С16А  в съществуващо етажно табло ТО-1ет</t>
  </si>
  <si>
    <t>Доставка и монтаж на PVC инсталационен канал 30х20мм, включително достака на крепежните елементи</t>
  </si>
  <si>
    <t>Монтаж на метално табло 600/600/300mm върху стена, включително доставката на материалите</t>
  </si>
  <si>
    <t>Полагане на кабел СВТ 3х2,5мм2 в готов кабелен каал</t>
  </si>
  <si>
    <t>Пробиване на отвор в бетонова стена за влагане на 1 брой HDPE OD/ID 75/61мм, включително замонолитване с негорим материал след монтаж на тръбата</t>
  </si>
  <si>
    <t>Доставка и монтаж въху бетонова основа на метална тръба ф75, включително доставка на сколи за закрепване</t>
  </si>
  <si>
    <t>Доставка и монтаж на PVC инсталационен канал 60х40мм, включително достака на крепежните елементи</t>
  </si>
  <si>
    <t>Направа изкоп 0,7/0,4 м със зариване и трамбоване</t>
  </si>
  <si>
    <t xml:space="preserve">Полагане на тръба HDPE OD/ID 25/20mm в готов изкоп  </t>
  </si>
  <si>
    <t>Изтегляне на тръба HDPE OD/ID 25/20mm в кухината на стълб за осветление</t>
  </si>
  <si>
    <t>Изтегляне на кабел SFTP cat.6 в HDPE OD/ID 25/20mm</t>
  </si>
  <si>
    <t>Доставка и полагане на сигнална лента с надпис  "Внимание слаботокови кабели"</t>
  </si>
  <si>
    <t>Монтаж на куполна камера за външен монтаж IP65 върху изправен стълб</t>
  </si>
  <si>
    <t xml:space="preserve">Подвързване на видеокамери </t>
  </si>
  <si>
    <t>Подвързване на система за видеонаблюдение</t>
  </si>
  <si>
    <t>В. ИЗПИТАНИЯ</t>
  </si>
  <si>
    <t>Тестване и настройка на система за видеонаблюдение</t>
  </si>
  <si>
    <t>чч</t>
  </si>
  <si>
    <t>Доставка и полагане на бетонови плочи цвят сив - 20/10/6 см на цименто пясъчен р-р 5см</t>
  </si>
  <si>
    <t xml:space="preserve">Доставка и полагане на градински бордюр 8/20/50 см с бетон </t>
  </si>
  <si>
    <t xml:space="preserve">ВЪЗЛОЖИТЕЛ: ОБЩИНА ГАБРОВО       обр. 2.1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</si>
</sst>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0"/>
      <name val="Timok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9" fillId="3" borderId="0" applyNumberFormat="0" applyBorder="0" applyAlignment="0" applyProtection="0"/>
    <xf numFmtId="0" fontId="10" fillId="0" borderId="0"/>
  </cellStyleXfs>
  <cellXfs count="103">
    <xf numFmtId="0" fontId="0" fillId="0" borderId="0" xfId="0"/>
    <xf numFmtId="0" fontId="3" fillId="0" borderId="0" xfId="0" applyFont="1" applyFill="1" applyAlignment="1">
      <alignment vertical="top"/>
    </xf>
    <xf numFmtId="0" fontId="5" fillId="0" borderId="5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/>
    </xf>
    <xf numFmtId="0" fontId="5" fillId="0" borderId="3" xfId="0" applyFont="1" applyFill="1" applyBorder="1" applyAlignment="1">
      <alignment vertical="top"/>
    </xf>
    <xf numFmtId="0" fontId="5" fillId="0" borderId="2" xfId="0" applyFont="1" applyFill="1" applyBorder="1" applyAlignment="1">
      <alignment horizontal="center" vertical="top"/>
    </xf>
    <xf numFmtId="4" fontId="5" fillId="0" borderId="5" xfId="0" applyNumberFormat="1" applyFont="1" applyFill="1" applyBorder="1" applyAlignment="1">
      <alignment vertical="top"/>
    </xf>
    <xf numFmtId="0" fontId="3" fillId="0" borderId="0" xfId="0" applyFont="1" applyFill="1" applyAlignment="1">
      <alignment horizontal="center" vertical="top"/>
    </xf>
    <xf numFmtId="2" fontId="3" fillId="0" borderId="0" xfId="0" applyNumberFormat="1" applyFont="1" applyFill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2" fontId="3" fillId="0" borderId="3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left" vertical="top"/>
    </xf>
    <xf numFmtId="0" fontId="5" fillId="0" borderId="10" xfId="2" applyFont="1" applyFill="1" applyBorder="1" applyAlignment="1">
      <alignment horizontal="left" vertical="center" wrapText="1"/>
    </xf>
    <xf numFmtId="0" fontId="3" fillId="0" borderId="7" xfId="2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right" vertical="top"/>
    </xf>
    <xf numFmtId="0" fontId="3" fillId="0" borderId="10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vertical="top"/>
    </xf>
    <xf numFmtId="0" fontId="3" fillId="0" borderId="7" xfId="0" applyFont="1" applyFill="1" applyBorder="1" applyAlignment="1">
      <alignment horizontal="center" vertical="top"/>
    </xf>
    <xf numFmtId="2" fontId="3" fillId="0" borderId="7" xfId="0" applyNumberFormat="1" applyFont="1" applyFill="1" applyBorder="1" applyAlignment="1">
      <alignment horizontal="center" vertical="top"/>
    </xf>
    <xf numFmtId="4" fontId="3" fillId="0" borderId="5" xfId="0" applyNumberFormat="1" applyFont="1" applyFill="1" applyBorder="1" applyAlignment="1">
      <alignment vertical="top"/>
    </xf>
    <xf numFmtId="4" fontId="4" fillId="0" borderId="4" xfId="0" applyNumberFormat="1" applyFont="1" applyFill="1" applyBorder="1" applyAlignment="1">
      <alignment vertical="top" wrapText="1"/>
    </xf>
    <xf numFmtId="4" fontId="5" fillId="0" borderId="4" xfId="0" applyNumberFormat="1" applyFont="1" applyFill="1" applyBorder="1" applyAlignment="1">
      <alignment vertical="top"/>
    </xf>
    <xf numFmtId="0" fontId="6" fillId="0" borderId="0" xfId="0" applyFont="1" applyFill="1"/>
    <xf numFmtId="4" fontId="5" fillId="0" borderId="5" xfId="0" applyNumberFormat="1" applyFont="1" applyFill="1" applyBorder="1" applyAlignment="1">
      <alignment horizontal="right" vertical="top"/>
    </xf>
    <xf numFmtId="0" fontId="3" fillId="0" borderId="7" xfId="2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 vertical="top"/>
    </xf>
    <xf numFmtId="0" fontId="11" fillId="0" borderId="5" xfId="0" applyFont="1" applyFill="1" applyBorder="1" applyAlignment="1">
      <alignment horizontal="center" vertical="top"/>
    </xf>
    <xf numFmtId="0" fontId="11" fillId="0" borderId="5" xfId="0" applyFont="1" applyFill="1" applyBorder="1" applyAlignment="1">
      <alignment vertical="top" wrapText="1"/>
    </xf>
    <xf numFmtId="2" fontId="11" fillId="0" borderId="5" xfId="0" applyNumberFormat="1" applyFont="1" applyFill="1" applyBorder="1" applyAlignment="1">
      <alignment horizontal="center" vertical="top"/>
    </xf>
    <xf numFmtId="0" fontId="11" fillId="0" borderId="5" xfId="0" applyFont="1" applyFill="1" applyBorder="1" applyAlignment="1">
      <alignment horizontal="justify" vertical="top"/>
    </xf>
    <xf numFmtId="2" fontId="11" fillId="2" borderId="5" xfId="0" applyNumberFormat="1" applyFont="1" applyFill="1" applyBorder="1" applyAlignment="1">
      <alignment horizontal="center" vertical="top"/>
    </xf>
    <xf numFmtId="9" fontId="11" fillId="0" borderId="5" xfId="1" applyFont="1" applyFill="1" applyBorder="1" applyAlignment="1">
      <alignment vertical="top" wrapText="1"/>
    </xf>
    <xf numFmtId="2" fontId="3" fillId="2" borderId="5" xfId="0" applyNumberFormat="1" applyFont="1" applyFill="1" applyBorder="1" applyAlignment="1">
      <alignment horizontal="center" vertical="top"/>
    </xf>
    <xf numFmtId="1" fontId="11" fillId="0" borderId="5" xfId="4" applyNumberFormat="1" applyFont="1" applyFill="1" applyBorder="1" applyAlignment="1">
      <alignment horizontal="justify" vertical="top" wrapText="1"/>
    </xf>
    <xf numFmtId="0" fontId="3" fillId="0" borderId="6" xfId="0" applyFont="1" applyFill="1" applyBorder="1" applyAlignment="1" applyProtection="1">
      <alignment vertical="top" wrapText="1"/>
      <protection hidden="1"/>
    </xf>
    <xf numFmtId="0" fontId="3" fillId="0" borderId="6" xfId="0" applyFont="1" applyFill="1" applyBorder="1" applyAlignment="1" applyProtection="1">
      <alignment horizontal="center" vertical="top"/>
      <protection hidden="1"/>
    </xf>
    <xf numFmtId="2" fontId="3" fillId="0" borderId="6" xfId="0" applyNumberFormat="1" applyFont="1" applyFill="1" applyBorder="1" applyAlignment="1" applyProtection="1">
      <alignment horizontal="center" vertical="top"/>
      <protection hidden="1"/>
    </xf>
    <xf numFmtId="0" fontId="3" fillId="2" borderId="6" xfId="0" applyFont="1" applyFill="1" applyBorder="1" applyAlignment="1" applyProtection="1">
      <alignment vertical="top" wrapText="1"/>
      <protection hidden="1"/>
    </xf>
    <xf numFmtId="0" fontId="3" fillId="2" borderId="6" xfId="0" applyFont="1" applyFill="1" applyBorder="1" applyAlignment="1" applyProtection="1">
      <alignment horizontal="center" vertical="top"/>
      <protection hidden="1"/>
    </xf>
    <xf numFmtId="2" fontId="3" fillId="2" borderId="6" xfId="0" applyNumberFormat="1" applyFont="1" applyFill="1" applyBorder="1" applyAlignment="1" applyProtection="1">
      <alignment horizontal="center" vertical="top"/>
      <protection hidden="1"/>
    </xf>
    <xf numFmtId="0" fontId="11" fillId="0" borderId="5" xfId="0" applyFont="1" applyFill="1" applyBorder="1" applyAlignment="1">
      <alignment vertical="top"/>
    </xf>
    <xf numFmtId="2" fontId="11" fillId="0" borderId="5" xfId="3" applyNumberFormat="1" applyFont="1" applyFill="1" applyBorder="1" applyAlignment="1">
      <alignment horizontal="center" vertical="top"/>
    </xf>
    <xf numFmtId="0" fontId="11" fillId="0" borderId="5" xfId="3" applyFont="1" applyFill="1" applyBorder="1" applyAlignment="1">
      <alignment horizontal="center" vertical="top" wrapText="1"/>
    </xf>
    <xf numFmtId="0" fontId="12" fillId="0" borderId="0" xfId="0" applyFont="1" applyFill="1" applyAlignment="1">
      <alignment vertical="top"/>
    </xf>
    <xf numFmtId="0" fontId="11" fillId="0" borderId="5" xfId="2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2" fontId="11" fillId="0" borderId="5" xfId="0" applyNumberFormat="1" applyFont="1" applyBorder="1" applyAlignment="1">
      <alignment horizontal="center" vertical="top"/>
    </xf>
    <xf numFmtId="2" fontId="12" fillId="0" borderId="5" xfId="0" applyNumberFormat="1" applyFont="1" applyFill="1" applyBorder="1" applyAlignment="1">
      <alignment horizontal="center" vertical="top"/>
    </xf>
    <xf numFmtId="0" fontId="3" fillId="0" borderId="5" xfId="0" applyFont="1" applyBorder="1" applyAlignment="1">
      <alignment horizontal="left" vertical="top" wrapText="1"/>
    </xf>
    <xf numFmtId="0" fontId="5" fillId="4" borderId="2" xfId="0" applyNumberFormat="1" applyFont="1" applyFill="1" applyBorder="1" applyAlignment="1">
      <alignment horizontal="left" vertical="top" wrapText="1"/>
    </xf>
    <xf numFmtId="0" fontId="5" fillId="4" borderId="3" xfId="0" applyNumberFormat="1" applyFont="1" applyFill="1" applyBorder="1" applyAlignment="1">
      <alignment vertical="top" wrapText="1"/>
    </xf>
    <xf numFmtId="2" fontId="5" fillId="4" borderId="3" xfId="0" applyNumberFormat="1" applyFont="1" applyFill="1" applyBorder="1" applyAlignment="1">
      <alignment vertical="top" wrapText="1"/>
    </xf>
    <xf numFmtId="2" fontId="5" fillId="4" borderId="3" xfId="0" applyNumberFormat="1" applyFont="1" applyFill="1" applyBorder="1" applyAlignment="1">
      <alignment horizontal="center" vertical="top" wrapText="1"/>
    </xf>
    <xf numFmtId="0" fontId="11" fillId="0" borderId="5" xfId="2" applyFont="1" applyBorder="1" applyAlignment="1">
      <alignment horizontal="center" vertical="top" wrapText="1"/>
    </xf>
    <xf numFmtId="0" fontId="5" fillId="4" borderId="5" xfId="0" applyNumberFormat="1" applyFont="1" applyFill="1" applyBorder="1" applyAlignment="1">
      <alignment vertical="top" wrapText="1"/>
    </xf>
    <xf numFmtId="0" fontId="3" fillId="4" borderId="5" xfId="0" applyFont="1" applyFill="1" applyBorder="1" applyAlignment="1">
      <alignment horizontal="center" vertical="top" wrapText="1"/>
    </xf>
    <xf numFmtId="2" fontId="3" fillId="4" borderId="5" xfId="0" applyNumberFormat="1" applyFont="1" applyFill="1" applyBorder="1" applyAlignment="1">
      <alignment horizontal="center" vertical="top" wrapText="1"/>
    </xf>
    <xf numFmtId="2" fontId="3" fillId="4" borderId="5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13" fillId="0" borderId="5" xfId="0" applyFont="1" applyBorder="1" applyAlignment="1">
      <alignment vertical="top" wrapText="1"/>
    </xf>
    <xf numFmtId="0" fontId="5" fillId="0" borderId="5" xfId="0" applyNumberFormat="1" applyFont="1" applyFill="1" applyBorder="1" applyAlignment="1">
      <alignment vertical="top" wrapText="1"/>
    </xf>
    <xf numFmtId="0" fontId="11" fillId="0" borderId="5" xfId="0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2" fontId="3" fillId="0" borderId="5" xfId="0" applyNumberFormat="1" applyFont="1" applyBorder="1" applyAlignment="1">
      <alignment horizontal="center" vertical="top"/>
    </xf>
    <xf numFmtId="4" fontId="4" fillId="0" borderId="0" xfId="0" applyNumberFormat="1" applyFont="1" applyFill="1" applyBorder="1" applyAlignment="1">
      <alignment horizontal="left" vertical="top" wrapText="1"/>
    </xf>
    <xf numFmtId="4" fontId="3" fillId="0" borderId="4" xfId="0" applyNumberFormat="1" applyFont="1" applyFill="1" applyBorder="1" applyAlignment="1">
      <alignment vertical="top"/>
    </xf>
    <xf numFmtId="4" fontId="11" fillId="0" borderId="5" xfId="0" applyNumberFormat="1" applyFont="1" applyFill="1" applyBorder="1" applyAlignment="1">
      <alignment horizontal="right" vertical="top"/>
    </xf>
    <xf numFmtId="4" fontId="5" fillId="0" borderId="4" xfId="0" applyNumberFormat="1" applyFont="1" applyFill="1" applyBorder="1" applyAlignment="1">
      <alignment horizontal="right" vertical="top"/>
    </xf>
    <xf numFmtId="4" fontId="5" fillId="4" borderId="4" xfId="0" applyNumberFormat="1" applyFont="1" applyFill="1" applyBorder="1" applyAlignment="1">
      <alignment horizontal="right" vertical="top" wrapText="1"/>
    </xf>
    <xf numFmtId="4" fontId="3" fillId="4" borderId="5" xfId="0" applyNumberFormat="1" applyFont="1" applyFill="1" applyBorder="1" applyAlignment="1">
      <alignment horizontal="right" vertical="top"/>
    </xf>
    <xf numFmtId="4" fontId="3" fillId="0" borderId="8" xfId="0" applyNumberFormat="1" applyFont="1" applyFill="1" applyBorder="1" applyAlignment="1">
      <alignment vertical="top"/>
    </xf>
    <xf numFmtId="4" fontId="3" fillId="0" borderId="0" xfId="0" applyNumberFormat="1" applyFont="1" applyFill="1" applyAlignment="1">
      <alignment vertical="top"/>
    </xf>
    <xf numFmtId="0" fontId="5" fillId="4" borderId="5" xfId="0" applyNumberFormat="1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right" vertical="top"/>
    </xf>
    <xf numFmtId="0" fontId="5" fillId="0" borderId="3" xfId="0" applyNumberFormat="1" applyFont="1" applyFill="1" applyBorder="1" applyAlignment="1">
      <alignment horizontal="right" vertical="top"/>
    </xf>
    <xf numFmtId="0" fontId="5" fillId="0" borderId="4" xfId="0" applyNumberFormat="1" applyFont="1" applyFill="1" applyBorder="1" applyAlignment="1">
      <alignment horizontal="right" vertical="top"/>
    </xf>
    <xf numFmtId="0" fontId="5" fillId="0" borderId="1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12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/>
    </xf>
  </cellXfs>
  <cellStyles count="5">
    <cellStyle name="Bad" xfId="3" builtinId="27"/>
    <cellStyle name="Normal" xfId="0" builtinId="0"/>
    <cellStyle name="Normal_сметка 3.2" xfId="4"/>
    <cellStyle name="Percent" xfId="1" builtinId="5"/>
    <cellStyle name="Нормален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7"/>
  <sheetViews>
    <sheetView tabSelected="1" workbookViewId="0">
      <selection sqref="A1:F1"/>
    </sheetView>
  </sheetViews>
  <sheetFormatPr defaultRowHeight="14.25"/>
  <cols>
    <col min="1" max="1" width="4.28515625" style="12" customWidth="1"/>
    <col min="2" max="2" width="55.28515625" style="1" customWidth="1"/>
    <col min="3" max="3" width="7" style="12" customWidth="1"/>
    <col min="4" max="4" width="7.42578125" style="13" customWidth="1"/>
    <col min="5" max="5" width="10.7109375" style="13" customWidth="1"/>
    <col min="6" max="6" width="11.42578125" style="81" customWidth="1"/>
    <col min="7" max="7" width="10.140625" style="1" customWidth="1"/>
    <col min="8" max="16384" width="9.140625" style="27"/>
  </cols>
  <sheetData>
    <row r="1" spans="1:6" ht="15">
      <c r="A1" s="84" t="s">
        <v>141</v>
      </c>
      <c r="B1" s="84"/>
      <c r="C1" s="84"/>
      <c r="D1" s="84"/>
      <c r="E1" s="84"/>
      <c r="F1" s="84"/>
    </row>
    <row r="2" spans="1:6" ht="29.25" customHeight="1">
      <c r="A2" s="84" t="s">
        <v>48</v>
      </c>
      <c r="B2" s="84"/>
      <c r="C2" s="84"/>
      <c r="D2" s="84"/>
      <c r="E2" s="84"/>
      <c r="F2" s="84"/>
    </row>
    <row r="3" spans="1:6" ht="15">
      <c r="A3" s="85"/>
      <c r="B3" s="85"/>
      <c r="C3" s="85"/>
      <c r="D3" s="85"/>
      <c r="E3" s="85"/>
      <c r="F3" s="85"/>
    </row>
    <row r="4" spans="1:6" ht="15">
      <c r="A4" s="31"/>
      <c r="B4" s="31"/>
      <c r="C4" s="31"/>
      <c r="D4" s="31"/>
      <c r="E4" s="31"/>
      <c r="F4" s="74"/>
    </row>
    <row r="5" spans="1:6" ht="28.5" customHeight="1">
      <c r="A5" s="86" t="s">
        <v>0</v>
      </c>
      <c r="B5" s="86"/>
      <c r="C5" s="86"/>
      <c r="D5" s="86"/>
      <c r="E5" s="86"/>
      <c r="F5" s="86"/>
    </row>
    <row r="6" spans="1:6">
      <c r="A6" s="87" t="s">
        <v>1</v>
      </c>
      <c r="B6" s="88" t="s">
        <v>2</v>
      </c>
      <c r="C6" s="88" t="s">
        <v>45</v>
      </c>
      <c r="D6" s="90" t="s">
        <v>3</v>
      </c>
      <c r="E6" s="90" t="s">
        <v>4</v>
      </c>
      <c r="F6" s="92" t="s">
        <v>5</v>
      </c>
    </row>
    <row r="7" spans="1:6" ht="25.5" customHeight="1">
      <c r="A7" s="87"/>
      <c r="B7" s="89"/>
      <c r="C7" s="89"/>
      <c r="D7" s="91"/>
      <c r="E7" s="91"/>
      <c r="F7" s="93"/>
    </row>
    <row r="8" spans="1:6">
      <c r="A8" s="10" t="s">
        <v>6</v>
      </c>
      <c r="B8" s="8" t="s">
        <v>34</v>
      </c>
      <c r="C8" s="14"/>
      <c r="D8" s="14"/>
      <c r="E8" s="15"/>
      <c r="F8" s="75"/>
    </row>
    <row r="9" spans="1:6" s="1" customFormat="1" ht="38.25">
      <c r="A9" s="33">
        <v>1</v>
      </c>
      <c r="B9" s="34" t="s">
        <v>49</v>
      </c>
      <c r="C9" s="33" t="s">
        <v>7</v>
      </c>
      <c r="D9" s="35">
        <v>65</v>
      </c>
      <c r="E9" s="35"/>
      <c r="F9" s="76">
        <f>ROUND(D9*E9,2)</f>
        <v>0</v>
      </c>
    </row>
    <row r="10" spans="1:6" s="1" customFormat="1" ht="12.75">
      <c r="A10" s="5">
        <f t="shared" ref="A10:A20" si="0">A9+1</f>
        <v>2</v>
      </c>
      <c r="B10" s="34" t="s">
        <v>21</v>
      </c>
      <c r="C10" s="33" t="s">
        <v>11</v>
      </c>
      <c r="D10" s="35">
        <v>12</v>
      </c>
      <c r="E10" s="35"/>
      <c r="F10" s="76">
        <f t="shared" ref="F10:F20" si="1">ROUND(D10*E10,2)</f>
        <v>0</v>
      </c>
    </row>
    <row r="11" spans="1:6" s="1" customFormat="1" ht="25.5">
      <c r="A11" s="5">
        <f t="shared" si="0"/>
        <v>3</v>
      </c>
      <c r="B11" s="34" t="s">
        <v>50</v>
      </c>
      <c r="C11" s="33" t="s">
        <v>7</v>
      </c>
      <c r="D11" s="35">
        <v>474.25</v>
      </c>
      <c r="E11" s="35"/>
      <c r="F11" s="76">
        <f t="shared" si="1"/>
        <v>0</v>
      </c>
    </row>
    <row r="12" spans="1:6" s="1" customFormat="1" ht="25.5">
      <c r="A12" s="5">
        <f t="shared" si="0"/>
        <v>4</v>
      </c>
      <c r="B12" s="34" t="s">
        <v>139</v>
      </c>
      <c r="C12" s="33" t="s">
        <v>8</v>
      </c>
      <c r="D12" s="35">
        <v>1345</v>
      </c>
      <c r="E12" s="4"/>
      <c r="F12" s="76">
        <f t="shared" si="1"/>
        <v>0</v>
      </c>
    </row>
    <row r="13" spans="1:6" s="1" customFormat="1" ht="12.75">
      <c r="A13" s="5">
        <f t="shared" si="0"/>
        <v>5</v>
      </c>
      <c r="B13" s="36" t="s">
        <v>51</v>
      </c>
      <c r="C13" s="33" t="s">
        <v>8</v>
      </c>
      <c r="D13" s="37">
        <v>435</v>
      </c>
      <c r="E13" s="4"/>
      <c r="F13" s="76">
        <f t="shared" si="1"/>
        <v>0</v>
      </c>
    </row>
    <row r="14" spans="1:6" s="1" customFormat="1" ht="25.5" customHeight="1">
      <c r="A14" s="5">
        <f t="shared" si="0"/>
        <v>6</v>
      </c>
      <c r="B14" s="38" t="s">
        <v>52</v>
      </c>
      <c r="C14" s="33" t="s">
        <v>7</v>
      </c>
      <c r="D14" s="37">
        <v>284.55</v>
      </c>
      <c r="E14" s="4"/>
      <c r="F14" s="76">
        <f t="shared" si="1"/>
        <v>0</v>
      </c>
    </row>
    <row r="15" spans="1:6" s="1" customFormat="1" ht="12.75" customHeight="1">
      <c r="A15" s="5">
        <f t="shared" si="0"/>
        <v>7</v>
      </c>
      <c r="B15" s="34" t="s">
        <v>53</v>
      </c>
      <c r="C15" s="33" t="s">
        <v>7</v>
      </c>
      <c r="D15" s="37">
        <v>43.5</v>
      </c>
      <c r="E15" s="4"/>
      <c r="F15" s="76">
        <f t="shared" si="1"/>
        <v>0</v>
      </c>
    </row>
    <row r="16" spans="1:6" s="1" customFormat="1" ht="12.75" customHeight="1">
      <c r="A16" s="5">
        <f t="shared" si="0"/>
        <v>8</v>
      </c>
      <c r="B16" s="34" t="s">
        <v>9</v>
      </c>
      <c r="C16" s="33" t="s">
        <v>8</v>
      </c>
      <c r="D16" s="39">
        <v>435</v>
      </c>
      <c r="E16" s="4"/>
      <c r="F16" s="76">
        <f t="shared" si="1"/>
        <v>0</v>
      </c>
    </row>
    <row r="17" spans="1:6" s="1" customFormat="1" ht="12.75" customHeight="1">
      <c r="A17" s="5">
        <f t="shared" si="0"/>
        <v>9</v>
      </c>
      <c r="B17" s="34" t="s">
        <v>140</v>
      </c>
      <c r="C17" s="33" t="s">
        <v>10</v>
      </c>
      <c r="D17" s="37">
        <v>590</v>
      </c>
      <c r="E17" s="4"/>
      <c r="F17" s="76">
        <f t="shared" si="1"/>
        <v>0</v>
      </c>
    </row>
    <row r="18" spans="1:6" s="1" customFormat="1" ht="25.5">
      <c r="A18" s="5">
        <f t="shared" si="0"/>
        <v>10</v>
      </c>
      <c r="B18" s="34" t="s">
        <v>54</v>
      </c>
      <c r="C18" s="33" t="s">
        <v>8</v>
      </c>
      <c r="D18" s="35">
        <v>117</v>
      </c>
      <c r="E18" s="4"/>
      <c r="F18" s="76">
        <f t="shared" si="1"/>
        <v>0</v>
      </c>
    </row>
    <row r="19" spans="1:6" s="1" customFormat="1" ht="12.75">
      <c r="A19" s="5">
        <f t="shared" si="0"/>
        <v>11</v>
      </c>
      <c r="B19" s="40" t="s">
        <v>55</v>
      </c>
      <c r="C19" s="33" t="s">
        <v>8</v>
      </c>
      <c r="D19" s="35">
        <v>117</v>
      </c>
      <c r="E19" s="4"/>
      <c r="F19" s="76">
        <f t="shared" si="1"/>
        <v>0</v>
      </c>
    </row>
    <row r="20" spans="1:6" s="1" customFormat="1" ht="12.75">
      <c r="A20" s="5">
        <f t="shared" si="0"/>
        <v>12</v>
      </c>
      <c r="B20" s="40" t="s">
        <v>56</v>
      </c>
      <c r="C20" s="33" t="s">
        <v>7</v>
      </c>
      <c r="D20" s="35">
        <v>135</v>
      </c>
      <c r="E20" s="35"/>
      <c r="F20" s="76">
        <f t="shared" si="1"/>
        <v>0</v>
      </c>
    </row>
    <row r="21" spans="1:6">
      <c r="A21" s="94" t="s">
        <v>35</v>
      </c>
      <c r="B21" s="95"/>
      <c r="C21" s="95"/>
      <c r="D21" s="95"/>
      <c r="E21" s="96"/>
      <c r="F21" s="28">
        <f>SUM(F9:F20)</f>
        <v>0</v>
      </c>
    </row>
    <row r="22" spans="1:6" ht="15" customHeight="1">
      <c r="A22" s="2" t="s">
        <v>12</v>
      </c>
      <c r="B22" s="16" t="s">
        <v>13</v>
      </c>
      <c r="C22" s="7"/>
      <c r="D22" s="7"/>
      <c r="E22" s="7"/>
      <c r="F22" s="25"/>
    </row>
    <row r="23" spans="1:6" s="1" customFormat="1" ht="25.5">
      <c r="A23" s="33">
        <v>1</v>
      </c>
      <c r="B23" s="41" t="s">
        <v>57</v>
      </c>
      <c r="C23" s="42" t="s">
        <v>58</v>
      </c>
      <c r="D23" s="43">
        <v>227</v>
      </c>
      <c r="E23" s="4"/>
      <c r="F23" s="76">
        <f t="shared" ref="F23:F30" si="2">ROUND(D23*E23,2)</f>
        <v>0</v>
      </c>
    </row>
    <row r="24" spans="1:6" s="1" customFormat="1" ht="12.75">
      <c r="A24" s="5">
        <f t="shared" ref="A24:A30" si="3">A23+1</f>
        <v>2</v>
      </c>
      <c r="B24" s="41" t="s">
        <v>59</v>
      </c>
      <c r="C24" s="42" t="s">
        <v>8</v>
      </c>
      <c r="D24" s="43">
        <v>212</v>
      </c>
      <c r="E24" s="43"/>
      <c r="F24" s="76">
        <f t="shared" si="2"/>
        <v>0</v>
      </c>
    </row>
    <row r="25" spans="1:6" s="1" customFormat="1" ht="12.75">
      <c r="A25" s="5">
        <f t="shared" si="3"/>
        <v>3</v>
      </c>
      <c r="B25" s="6" t="s">
        <v>14</v>
      </c>
      <c r="C25" s="3" t="s">
        <v>8</v>
      </c>
      <c r="D25" s="4">
        <v>21</v>
      </c>
      <c r="E25" s="4"/>
      <c r="F25" s="76">
        <f t="shared" si="2"/>
        <v>0</v>
      </c>
    </row>
    <row r="26" spans="1:6" s="1" customFormat="1" ht="12.75">
      <c r="A26" s="5">
        <f t="shared" si="3"/>
        <v>4</v>
      </c>
      <c r="B26" s="44" t="s">
        <v>60</v>
      </c>
      <c r="C26" s="45" t="s">
        <v>8</v>
      </c>
      <c r="D26" s="46">
        <v>233</v>
      </c>
      <c r="E26" s="46"/>
      <c r="F26" s="76">
        <f t="shared" si="2"/>
        <v>0</v>
      </c>
    </row>
    <row r="27" spans="1:6" s="1" customFormat="1" ht="25.5">
      <c r="A27" s="5">
        <f t="shared" si="3"/>
        <v>5</v>
      </c>
      <c r="B27" s="44" t="s">
        <v>61</v>
      </c>
      <c r="C27" s="45" t="s">
        <v>8</v>
      </c>
      <c r="D27" s="46">
        <v>233</v>
      </c>
      <c r="E27" s="46"/>
      <c r="F27" s="76">
        <f t="shared" si="2"/>
        <v>0</v>
      </c>
    </row>
    <row r="28" spans="1:6" s="1" customFormat="1" ht="25.5">
      <c r="A28" s="5">
        <f t="shared" si="3"/>
        <v>6</v>
      </c>
      <c r="B28" s="44" t="s">
        <v>62</v>
      </c>
      <c r="C28" s="45" t="s">
        <v>8</v>
      </c>
      <c r="D28" s="46">
        <v>233</v>
      </c>
      <c r="E28" s="46"/>
      <c r="F28" s="76">
        <f t="shared" si="2"/>
        <v>0</v>
      </c>
    </row>
    <row r="29" spans="1:6" s="1" customFormat="1" ht="38.25">
      <c r="A29" s="5">
        <f t="shared" si="3"/>
        <v>7</v>
      </c>
      <c r="B29" s="34" t="s">
        <v>63</v>
      </c>
      <c r="C29" s="45" t="s">
        <v>8</v>
      </c>
      <c r="D29" s="46">
        <v>300</v>
      </c>
      <c r="E29" s="4"/>
      <c r="F29" s="76">
        <f t="shared" si="2"/>
        <v>0</v>
      </c>
    </row>
    <row r="30" spans="1:6" s="1" customFormat="1" ht="12.75">
      <c r="A30" s="5">
        <f t="shared" si="3"/>
        <v>8</v>
      </c>
      <c r="B30" s="44" t="s">
        <v>64</v>
      </c>
      <c r="C30" s="45" t="s">
        <v>8</v>
      </c>
      <c r="D30" s="46">
        <v>276</v>
      </c>
      <c r="E30" s="46"/>
      <c r="F30" s="76">
        <f t="shared" si="2"/>
        <v>0</v>
      </c>
    </row>
    <row r="31" spans="1:6">
      <c r="A31" s="94" t="s">
        <v>36</v>
      </c>
      <c r="B31" s="95"/>
      <c r="C31" s="95"/>
      <c r="D31" s="95"/>
      <c r="E31" s="96"/>
      <c r="F31" s="28">
        <f>SUM(F23:F30)</f>
        <v>0</v>
      </c>
    </row>
    <row r="32" spans="1:6">
      <c r="A32" s="10" t="s">
        <v>33</v>
      </c>
      <c r="B32" s="16" t="s">
        <v>15</v>
      </c>
      <c r="C32" s="14"/>
      <c r="D32" s="14"/>
      <c r="E32" s="15"/>
      <c r="F32" s="77"/>
    </row>
    <row r="33" spans="1:6" s="1" customFormat="1" ht="25.5">
      <c r="A33" s="33">
        <v>1</v>
      </c>
      <c r="B33" s="34" t="s">
        <v>16</v>
      </c>
      <c r="C33" s="33" t="s">
        <v>11</v>
      </c>
      <c r="D33" s="35">
        <v>1</v>
      </c>
      <c r="E33" s="48"/>
      <c r="F33" s="76">
        <f t="shared" ref="F33:F51" si="4">ROUND(D33*E33,2)</f>
        <v>0</v>
      </c>
    </row>
    <row r="34" spans="1:6" s="1" customFormat="1" ht="25.5">
      <c r="A34" s="5">
        <f t="shared" ref="A34:A51" si="5">A33+1</f>
        <v>2</v>
      </c>
      <c r="B34" s="34" t="s">
        <v>65</v>
      </c>
      <c r="C34" s="33" t="s">
        <v>11</v>
      </c>
      <c r="D34" s="35">
        <v>1</v>
      </c>
      <c r="E34" s="48"/>
      <c r="F34" s="76">
        <f t="shared" si="4"/>
        <v>0</v>
      </c>
    </row>
    <row r="35" spans="1:6" s="1" customFormat="1" ht="25.5">
      <c r="A35" s="5">
        <f t="shared" si="5"/>
        <v>3</v>
      </c>
      <c r="B35" s="34" t="s">
        <v>66</v>
      </c>
      <c r="C35" s="33" t="s">
        <v>11</v>
      </c>
      <c r="D35" s="35">
        <v>1</v>
      </c>
      <c r="E35" s="48"/>
      <c r="F35" s="76">
        <f t="shared" si="4"/>
        <v>0</v>
      </c>
    </row>
    <row r="36" spans="1:6" s="1" customFormat="1" ht="25.5">
      <c r="A36" s="5">
        <f t="shared" si="5"/>
        <v>4</v>
      </c>
      <c r="B36" s="34" t="s">
        <v>67</v>
      </c>
      <c r="C36" s="33" t="s">
        <v>11</v>
      </c>
      <c r="D36" s="35">
        <v>1</v>
      </c>
      <c r="E36" s="48"/>
      <c r="F36" s="76">
        <f t="shared" si="4"/>
        <v>0</v>
      </c>
    </row>
    <row r="37" spans="1:6" s="1" customFormat="1" ht="25.5">
      <c r="A37" s="5">
        <f t="shared" si="5"/>
        <v>5</v>
      </c>
      <c r="B37" s="34" t="s">
        <v>68</v>
      </c>
      <c r="C37" s="33" t="s">
        <v>11</v>
      </c>
      <c r="D37" s="35">
        <v>2</v>
      </c>
      <c r="E37" s="48"/>
      <c r="F37" s="76">
        <f t="shared" si="4"/>
        <v>0</v>
      </c>
    </row>
    <row r="38" spans="1:6" s="1" customFormat="1" ht="25.5">
      <c r="A38" s="5">
        <f t="shared" si="5"/>
        <v>6</v>
      </c>
      <c r="B38" s="34" t="s">
        <v>69</v>
      </c>
      <c r="C38" s="33" t="s">
        <v>11</v>
      </c>
      <c r="D38" s="35">
        <v>1</v>
      </c>
      <c r="E38" s="48"/>
      <c r="F38" s="76">
        <f t="shared" si="4"/>
        <v>0</v>
      </c>
    </row>
    <row r="39" spans="1:6" s="1" customFormat="1" ht="25.5">
      <c r="A39" s="5">
        <f t="shared" si="5"/>
        <v>7</v>
      </c>
      <c r="B39" s="34" t="s">
        <v>70</v>
      </c>
      <c r="C39" s="33" t="s">
        <v>11</v>
      </c>
      <c r="D39" s="35">
        <v>1</v>
      </c>
      <c r="E39" s="48"/>
      <c r="F39" s="76">
        <f t="shared" si="4"/>
        <v>0</v>
      </c>
    </row>
    <row r="40" spans="1:6" s="1" customFormat="1" ht="25.5">
      <c r="A40" s="5">
        <f t="shared" si="5"/>
        <v>8</v>
      </c>
      <c r="B40" s="34" t="s">
        <v>71</v>
      </c>
      <c r="C40" s="33" t="s">
        <v>11</v>
      </c>
      <c r="D40" s="35">
        <v>1</v>
      </c>
      <c r="E40" s="48"/>
      <c r="F40" s="76">
        <f t="shared" si="4"/>
        <v>0</v>
      </c>
    </row>
    <row r="41" spans="1:6" s="1" customFormat="1" ht="25.5">
      <c r="A41" s="5">
        <f t="shared" si="5"/>
        <v>9</v>
      </c>
      <c r="B41" s="34" t="s">
        <v>72</v>
      </c>
      <c r="C41" s="33" t="s">
        <v>11</v>
      </c>
      <c r="D41" s="35">
        <v>2</v>
      </c>
      <c r="E41" s="48"/>
      <c r="F41" s="76">
        <f t="shared" si="4"/>
        <v>0</v>
      </c>
    </row>
    <row r="42" spans="1:6" s="1" customFormat="1" ht="25.5">
      <c r="A42" s="5">
        <f t="shared" si="5"/>
        <v>10</v>
      </c>
      <c r="B42" s="34" t="s">
        <v>73</v>
      </c>
      <c r="C42" s="33" t="s">
        <v>11</v>
      </c>
      <c r="D42" s="35">
        <v>2</v>
      </c>
      <c r="E42" s="48"/>
      <c r="F42" s="76">
        <f t="shared" si="4"/>
        <v>0</v>
      </c>
    </row>
    <row r="43" spans="1:6" s="1" customFormat="1" ht="25.5">
      <c r="A43" s="5">
        <f t="shared" si="5"/>
        <v>11</v>
      </c>
      <c r="B43" s="34" t="s">
        <v>74</v>
      </c>
      <c r="C43" s="33" t="s">
        <v>11</v>
      </c>
      <c r="D43" s="35">
        <v>1</v>
      </c>
      <c r="E43" s="48"/>
      <c r="F43" s="76">
        <f t="shared" si="4"/>
        <v>0</v>
      </c>
    </row>
    <row r="44" spans="1:6" s="1" customFormat="1" ht="25.5">
      <c r="A44" s="5">
        <f t="shared" si="5"/>
        <v>12</v>
      </c>
      <c r="B44" s="34" t="s">
        <v>75</v>
      </c>
      <c r="C44" s="33" t="s">
        <v>11</v>
      </c>
      <c r="D44" s="35">
        <v>1</v>
      </c>
      <c r="E44" s="48"/>
      <c r="F44" s="76">
        <f t="shared" si="4"/>
        <v>0</v>
      </c>
    </row>
    <row r="45" spans="1:6" s="1" customFormat="1" ht="25.5">
      <c r="A45" s="5">
        <f t="shared" si="5"/>
        <v>13</v>
      </c>
      <c r="B45" s="34" t="s">
        <v>76</v>
      </c>
      <c r="C45" s="33" t="s">
        <v>11</v>
      </c>
      <c r="D45" s="35">
        <v>2</v>
      </c>
      <c r="E45" s="35"/>
      <c r="F45" s="76">
        <f t="shared" si="4"/>
        <v>0</v>
      </c>
    </row>
    <row r="46" spans="1:6" s="1" customFormat="1" ht="12.75">
      <c r="A46" s="5">
        <f t="shared" si="5"/>
        <v>14</v>
      </c>
      <c r="B46" s="34" t="s">
        <v>77</v>
      </c>
      <c r="C46" s="33" t="s">
        <v>11</v>
      </c>
      <c r="D46" s="35">
        <v>1</v>
      </c>
      <c r="E46" s="35"/>
      <c r="F46" s="76">
        <f t="shared" si="4"/>
        <v>0</v>
      </c>
    </row>
    <row r="47" spans="1:6" s="1" customFormat="1" ht="25.5">
      <c r="A47" s="5">
        <f t="shared" si="5"/>
        <v>15</v>
      </c>
      <c r="B47" s="34" t="s">
        <v>78</v>
      </c>
      <c r="C47" s="33" t="s">
        <v>11</v>
      </c>
      <c r="D47" s="35">
        <v>1</v>
      </c>
      <c r="E47" s="35"/>
      <c r="F47" s="76">
        <f t="shared" si="4"/>
        <v>0</v>
      </c>
    </row>
    <row r="48" spans="1:6" s="1" customFormat="1" ht="12.75">
      <c r="A48" s="5">
        <f t="shared" si="5"/>
        <v>16</v>
      </c>
      <c r="B48" s="47" t="s">
        <v>17</v>
      </c>
      <c r="C48" s="33" t="s">
        <v>11</v>
      </c>
      <c r="D48" s="35">
        <v>4</v>
      </c>
      <c r="E48" s="35"/>
      <c r="F48" s="76">
        <f t="shared" si="4"/>
        <v>0</v>
      </c>
    </row>
    <row r="49" spans="1:6" s="1" customFormat="1" ht="12.75">
      <c r="A49" s="5">
        <f t="shared" si="5"/>
        <v>17</v>
      </c>
      <c r="B49" s="34" t="s">
        <v>79</v>
      </c>
      <c r="C49" s="33" t="s">
        <v>11</v>
      </c>
      <c r="D49" s="35">
        <v>14</v>
      </c>
      <c r="E49" s="48"/>
      <c r="F49" s="76">
        <f t="shared" si="4"/>
        <v>0</v>
      </c>
    </row>
    <row r="50" spans="1:6" s="1" customFormat="1" ht="25.5">
      <c r="A50" s="5">
        <f t="shared" si="5"/>
        <v>18</v>
      </c>
      <c r="B50" s="34" t="s">
        <v>18</v>
      </c>
      <c r="C50" s="33" t="s">
        <v>11</v>
      </c>
      <c r="D50" s="35">
        <v>3</v>
      </c>
      <c r="E50" s="48"/>
      <c r="F50" s="76">
        <f t="shared" si="4"/>
        <v>0</v>
      </c>
    </row>
    <row r="51" spans="1:6" s="1" customFormat="1" ht="25.5">
      <c r="A51" s="5">
        <f t="shared" si="5"/>
        <v>19</v>
      </c>
      <c r="B51" s="34" t="s">
        <v>19</v>
      </c>
      <c r="C51" s="33" t="s">
        <v>11</v>
      </c>
      <c r="D51" s="35">
        <v>4</v>
      </c>
      <c r="E51" s="35"/>
      <c r="F51" s="76">
        <f t="shared" si="4"/>
        <v>0</v>
      </c>
    </row>
    <row r="52" spans="1:6">
      <c r="A52" s="94" t="s">
        <v>37</v>
      </c>
      <c r="B52" s="95"/>
      <c r="C52" s="95"/>
      <c r="D52" s="95"/>
      <c r="E52" s="96"/>
      <c r="F52" s="28">
        <f>SUM(F33:F51)</f>
        <v>0</v>
      </c>
    </row>
    <row r="53" spans="1:6">
      <c r="A53" s="2" t="s">
        <v>20</v>
      </c>
      <c r="B53" s="8" t="s">
        <v>109</v>
      </c>
      <c r="C53" s="9"/>
      <c r="D53" s="9"/>
      <c r="E53" s="9"/>
      <c r="F53" s="26"/>
    </row>
    <row r="54" spans="1:6" s="50" customFormat="1" ht="12.75">
      <c r="A54" s="49"/>
      <c r="B54" s="82" t="s">
        <v>108</v>
      </c>
      <c r="C54" s="82"/>
      <c r="D54" s="82"/>
      <c r="E54" s="82"/>
      <c r="F54" s="82"/>
    </row>
    <row r="55" spans="1:6" s="50" customFormat="1" ht="25.5">
      <c r="A55" s="5">
        <f t="shared" ref="A55:A62" si="6">A54+1</f>
        <v>1</v>
      </c>
      <c r="B55" s="52" t="s">
        <v>80</v>
      </c>
      <c r="C55" s="53" t="s">
        <v>11</v>
      </c>
      <c r="D55" s="54">
        <v>1</v>
      </c>
      <c r="E55" s="55"/>
      <c r="F55" s="76">
        <f t="shared" ref="F55:F90" si="7">ROUND(D55*E55,2)</f>
        <v>0</v>
      </c>
    </row>
    <row r="56" spans="1:6" s="50" customFormat="1" ht="140.25">
      <c r="A56" s="5">
        <f t="shared" si="6"/>
        <v>2</v>
      </c>
      <c r="B56" s="52" t="s">
        <v>81</v>
      </c>
      <c r="C56" s="53" t="s">
        <v>11</v>
      </c>
      <c r="D56" s="54">
        <v>15</v>
      </c>
      <c r="E56" s="55"/>
      <c r="F56" s="76">
        <f t="shared" si="7"/>
        <v>0</v>
      </c>
    </row>
    <row r="57" spans="1:6" s="50" customFormat="1" ht="38.25">
      <c r="A57" s="5">
        <f t="shared" si="6"/>
        <v>3</v>
      </c>
      <c r="B57" s="6" t="s">
        <v>82</v>
      </c>
      <c r="C57" s="53" t="s">
        <v>11</v>
      </c>
      <c r="D57" s="54">
        <v>15</v>
      </c>
      <c r="E57" s="55"/>
      <c r="F57" s="76">
        <f t="shared" si="7"/>
        <v>0</v>
      </c>
    </row>
    <row r="58" spans="1:6" s="50" customFormat="1" ht="38.25">
      <c r="A58" s="5">
        <f t="shared" si="6"/>
        <v>4</v>
      </c>
      <c r="B58" s="52" t="s">
        <v>83</v>
      </c>
      <c r="C58" s="53" t="s">
        <v>24</v>
      </c>
      <c r="D58" s="54">
        <v>16</v>
      </c>
      <c r="E58" s="55"/>
      <c r="F58" s="76">
        <f t="shared" si="7"/>
        <v>0</v>
      </c>
    </row>
    <row r="59" spans="1:6" s="1" customFormat="1" ht="25.5">
      <c r="A59" s="5">
        <f t="shared" si="6"/>
        <v>5</v>
      </c>
      <c r="B59" s="56" t="s">
        <v>84</v>
      </c>
      <c r="C59" s="53" t="s">
        <v>10</v>
      </c>
      <c r="D59" s="54">
        <v>470</v>
      </c>
      <c r="E59" s="4"/>
      <c r="F59" s="76">
        <f t="shared" si="7"/>
        <v>0</v>
      </c>
    </row>
    <row r="60" spans="1:6" s="1" customFormat="1" ht="12.75">
      <c r="A60" s="5">
        <f t="shared" si="6"/>
        <v>6</v>
      </c>
      <c r="B60" s="56" t="s">
        <v>85</v>
      </c>
      <c r="C60" s="53" t="s">
        <v>10</v>
      </c>
      <c r="D60" s="54">
        <v>260</v>
      </c>
      <c r="E60" s="4"/>
      <c r="F60" s="76">
        <f t="shared" si="7"/>
        <v>0</v>
      </c>
    </row>
    <row r="61" spans="1:6" s="1" customFormat="1" ht="25.5">
      <c r="A61" s="5">
        <f t="shared" si="6"/>
        <v>7</v>
      </c>
      <c r="B61" s="56" t="s">
        <v>86</v>
      </c>
      <c r="C61" s="53" t="s">
        <v>10</v>
      </c>
      <c r="D61" s="54">
        <v>210</v>
      </c>
      <c r="E61" s="4"/>
      <c r="F61" s="76">
        <f t="shared" si="7"/>
        <v>0</v>
      </c>
    </row>
    <row r="62" spans="1:6" s="1" customFormat="1" ht="12.75">
      <c r="A62" s="5">
        <f t="shared" si="6"/>
        <v>8</v>
      </c>
      <c r="B62" s="56" t="s">
        <v>87</v>
      </c>
      <c r="C62" s="53" t="s">
        <v>11</v>
      </c>
      <c r="D62" s="54">
        <v>15</v>
      </c>
      <c r="E62" s="4"/>
      <c r="F62" s="76">
        <f t="shared" si="7"/>
        <v>0</v>
      </c>
    </row>
    <row r="63" spans="1:6" s="1" customFormat="1" ht="12.75">
      <c r="A63" s="49"/>
      <c r="B63" s="57" t="s">
        <v>88</v>
      </c>
      <c r="C63" s="58"/>
      <c r="D63" s="59"/>
      <c r="E63" s="60"/>
      <c r="F63" s="78"/>
    </row>
    <row r="64" spans="1:6" s="1" customFormat="1" ht="25.5">
      <c r="A64" s="51">
        <v>1</v>
      </c>
      <c r="B64" s="56" t="s">
        <v>89</v>
      </c>
      <c r="C64" s="53" t="s">
        <v>24</v>
      </c>
      <c r="D64" s="54">
        <v>1</v>
      </c>
      <c r="E64" s="4"/>
      <c r="F64" s="76">
        <f t="shared" si="7"/>
        <v>0</v>
      </c>
    </row>
    <row r="65" spans="1:6" s="1" customFormat="1" ht="25.5">
      <c r="A65" s="5">
        <f t="shared" ref="A65:A90" si="8">A64+1</f>
        <v>2</v>
      </c>
      <c r="B65" s="56" t="s">
        <v>90</v>
      </c>
      <c r="C65" s="53" t="s">
        <v>10</v>
      </c>
      <c r="D65" s="54">
        <v>10</v>
      </c>
      <c r="E65" s="4"/>
      <c r="F65" s="76">
        <f t="shared" si="7"/>
        <v>0</v>
      </c>
    </row>
    <row r="66" spans="1:6" s="1" customFormat="1" ht="38.25">
      <c r="A66" s="5">
        <f t="shared" si="8"/>
        <v>3</v>
      </c>
      <c r="B66" s="56" t="s">
        <v>91</v>
      </c>
      <c r="C66" s="53" t="s">
        <v>24</v>
      </c>
      <c r="D66" s="54">
        <v>1</v>
      </c>
      <c r="E66" s="4"/>
      <c r="F66" s="76">
        <f t="shared" si="7"/>
        <v>0</v>
      </c>
    </row>
    <row r="67" spans="1:6" s="1" customFormat="1" ht="12.75">
      <c r="A67" s="5">
        <f t="shared" si="8"/>
        <v>4</v>
      </c>
      <c r="B67" s="56" t="s">
        <v>92</v>
      </c>
      <c r="C67" s="53" t="s">
        <v>10</v>
      </c>
      <c r="D67" s="54">
        <v>1</v>
      </c>
      <c r="E67" s="4"/>
      <c r="F67" s="76">
        <f t="shared" si="7"/>
        <v>0</v>
      </c>
    </row>
    <row r="68" spans="1:6" s="1" customFormat="1" ht="25.5">
      <c r="A68" s="5">
        <f t="shared" si="8"/>
        <v>5</v>
      </c>
      <c r="B68" s="56" t="s">
        <v>93</v>
      </c>
      <c r="C68" s="53" t="s">
        <v>24</v>
      </c>
      <c r="D68" s="54">
        <v>1</v>
      </c>
      <c r="E68" s="4"/>
      <c r="F68" s="76">
        <f t="shared" si="7"/>
        <v>0</v>
      </c>
    </row>
    <row r="69" spans="1:6" s="1" customFormat="1" ht="12.75">
      <c r="A69" s="5">
        <f t="shared" si="8"/>
        <v>6</v>
      </c>
      <c r="B69" s="56" t="s">
        <v>23</v>
      </c>
      <c r="C69" s="53" t="s">
        <v>10</v>
      </c>
      <c r="D69" s="54">
        <v>350</v>
      </c>
      <c r="E69" s="4"/>
      <c r="F69" s="76">
        <f t="shared" si="7"/>
        <v>0</v>
      </c>
    </row>
    <row r="70" spans="1:6" s="1" customFormat="1" ht="12.75">
      <c r="A70" s="5">
        <f t="shared" si="8"/>
        <v>7</v>
      </c>
      <c r="B70" s="52" t="s">
        <v>94</v>
      </c>
      <c r="C70" s="53" t="s">
        <v>11</v>
      </c>
      <c r="D70" s="54">
        <v>15</v>
      </c>
      <c r="E70" s="4"/>
      <c r="F70" s="76">
        <f t="shared" si="7"/>
        <v>0</v>
      </c>
    </row>
    <row r="71" spans="1:6" s="1" customFormat="1" ht="25.5">
      <c r="A71" s="5">
        <f t="shared" si="8"/>
        <v>8</v>
      </c>
      <c r="B71" s="52" t="s">
        <v>95</v>
      </c>
      <c r="C71" s="53" t="s">
        <v>10</v>
      </c>
      <c r="D71" s="54">
        <v>30</v>
      </c>
      <c r="E71" s="4"/>
      <c r="F71" s="76">
        <f t="shared" si="7"/>
        <v>0</v>
      </c>
    </row>
    <row r="72" spans="1:6" s="1" customFormat="1" ht="25.5">
      <c r="A72" s="5">
        <f t="shared" si="8"/>
        <v>9</v>
      </c>
      <c r="B72" s="52" t="s">
        <v>96</v>
      </c>
      <c r="C72" s="53" t="s">
        <v>11</v>
      </c>
      <c r="D72" s="54">
        <v>15</v>
      </c>
      <c r="E72" s="4"/>
      <c r="F72" s="76">
        <f t="shared" si="7"/>
        <v>0</v>
      </c>
    </row>
    <row r="73" spans="1:6" s="1" customFormat="1" ht="12.75">
      <c r="A73" s="5">
        <f t="shared" si="8"/>
        <v>10</v>
      </c>
      <c r="B73" s="56" t="s">
        <v>97</v>
      </c>
      <c r="C73" s="53" t="s">
        <v>10</v>
      </c>
      <c r="D73" s="54">
        <v>350</v>
      </c>
      <c r="E73" s="4"/>
      <c r="F73" s="76">
        <f t="shared" si="7"/>
        <v>0</v>
      </c>
    </row>
    <row r="74" spans="1:6" s="1" customFormat="1" ht="25.5">
      <c r="A74" s="5">
        <f t="shared" si="8"/>
        <v>11</v>
      </c>
      <c r="B74" s="56" t="s">
        <v>98</v>
      </c>
      <c r="C74" s="53" t="s">
        <v>10</v>
      </c>
      <c r="D74" s="54">
        <v>470</v>
      </c>
      <c r="E74" s="4"/>
      <c r="F74" s="76">
        <f t="shared" si="7"/>
        <v>0</v>
      </c>
    </row>
    <row r="75" spans="1:6" s="1" customFormat="1" ht="12.75">
      <c r="A75" s="5">
        <f t="shared" si="8"/>
        <v>12</v>
      </c>
      <c r="B75" s="56" t="s">
        <v>99</v>
      </c>
      <c r="C75" s="53" t="s">
        <v>10</v>
      </c>
      <c r="D75" s="54">
        <v>260</v>
      </c>
      <c r="E75" s="4"/>
      <c r="F75" s="76">
        <f t="shared" si="7"/>
        <v>0</v>
      </c>
    </row>
    <row r="76" spans="1:6" s="1" customFormat="1" ht="12.75">
      <c r="A76" s="5">
        <f t="shared" si="8"/>
        <v>13</v>
      </c>
      <c r="B76" s="56" t="s">
        <v>100</v>
      </c>
      <c r="C76" s="53" t="s">
        <v>10</v>
      </c>
      <c r="D76" s="54">
        <v>210</v>
      </c>
      <c r="E76" s="4"/>
      <c r="F76" s="76">
        <f t="shared" si="7"/>
        <v>0</v>
      </c>
    </row>
    <row r="77" spans="1:6" s="1" customFormat="1" ht="12.75">
      <c r="A77" s="5">
        <f t="shared" si="8"/>
        <v>14</v>
      </c>
      <c r="B77" s="56" t="s">
        <v>25</v>
      </c>
      <c r="C77" s="53" t="s">
        <v>10</v>
      </c>
      <c r="D77" s="54">
        <v>30</v>
      </c>
      <c r="E77" s="4"/>
      <c r="F77" s="76">
        <f t="shared" si="7"/>
        <v>0</v>
      </c>
    </row>
    <row r="78" spans="1:6" s="1" customFormat="1" ht="25.5">
      <c r="A78" s="5">
        <f t="shared" si="8"/>
        <v>15</v>
      </c>
      <c r="B78" s="56" t="s">
        <v>101</v>
      </c>
      <c r="C78" s="53" t="s">
        <v>10</v>
      </c>
      <c r="D78" s="54">
        <v>350</v>
      </c>
      <c r="E78" s="4"/>
      <c r="F78" s="76">
        <f t="shared" si="7"/>
        <v>0</v>
      </c>
    </row>
    <row r="79" spans="1:6" s="1" customFormat="1" ht="25.5">
      <c r="A79" s="5">
        <f t="shared" si="8"/>
        <v>16</v>
      </c>
      <c r="B79" s="56" t="s">
        <v>102</v>
      </c>
      <c r="C79" s="53" t="s">
        <v>10</v>
      </c>
      <c r="D79" s="54">
        <v>60</v>
      </c>
      <c r="E79" s="4"/>
      <c r="F79" s="76">
        <f t="shared" si="7"/>
        <v>0</v>
      </c>
    </row>
    <row r="80" spans="1:6" s="1" customFormat="1" ht="12.75">
      <c r="A80" s="5">
        <f t="shared" si="8"/>
        <v>17</v>
      </c>
      <c r="B80" s="56" t="s">
        <v>103</v>
      </c>
      <c r="C80" s="53" t="s">
        <v>24</v>
      </c>
      <c r="D80" s="54">
        <v>30</v>
      </c>
      <c r="E80" s="4"/>
      <c r="F80" s="76">
        <f t="shared" si="7"/>
        <v>0</v>
      </c>
    </row>
    <row r="81" spans="1:6" s="1" customFormat="1" ht="12.75">
      <c r="A81" s="5">
        <f t="shared" si="8"/>
        <v>18</v>
      </c>
      <c r="B81" s="56" t="s">
        <v>26</v>
      </c>
      <c r="C81" s="53" t="s">
        <v>11</v>
      </c>
      <c r="D81" s="54">
        <v>15</v>
      </c>
      <c r="E81" s="4"/>
      <c r="F81" s="76">
        <f t="shared" si="7"/>
        <v>0</v>
      </c>
    </row>
    <row r="82" spans="1:6" s="1" customFormat="1" ht="12.75">
      <c r="A82" s="5">
        <f t="shared" si="8"/>
        <v>19</v>
      </c>
      <c r="B82" s="56" t="s">
        <v>27</v>
      </c>
      <c r="C82" s="53" t="s">
        <v>24</v>
      </c>
      <c r="D82" s="54">
        <v>15</v>
      </c>
      <c r="E82" s="4"/>
      <c r="F82" s="76">
        <f t="shared" si="7"/>
        <v>0</v>
      </c>
    </row>
    <row r="83" spans="1:6" s="1" customFormat="1" ht="12.75">
      <c r="A83" s="5">
        <f t="shared" si="8"/>
        <v>20</v>
      </c>
      <c r="B83" s="56" t="s">
        <v>104</v>
      </c>
      <c r="C83" s="53" t="s">
        <v>11</v>
      </c>
      <c r="D83" s="54">
        <v>90</v>
      </c>
      <c r="E83" s="4"/>
      <c r="F83" s="76">
        <f t="shared" si="7"/>
        <v>0</v>
      </c>
    </row>
    <row r="84" spans="1:6" s="1" customFormat="1" ht="12.75">
      <c r="A84" s="5">
        <f t="shared" si="8"/>
        <v>21</v>
      </c>
      <c r="B84" s="52" t="s">
        <v>105</v>
      </c>
      <c r="C84" s="53" t="s">
        <v>11</v>
      </c>
      <c r="D84" s="54">
        <v>15</v>
      </c>
      <c r="E84" s="4"/>
      <c r="F84" s="76">
        <f t="shared" si="7"/>
        <v>0</v>
      </c>
    </row>
    <row r="85" spans="1:6" s="1" customFormat="1" ht="12.75">
      <c r="A85" s="5">
        <f t="shared" si="8"/>
        <v>22</v>
      </c>
      <c r="B85" s="56" t="s">
        <v>31</v>
      </c>
      <c r="C85" s="53" t="s">
        <v>24</v>
      </c>
      <c r="D85" s="54">
        <v>16</v>
      </c>
      <c r="E85" s="4"/>
      <c r="F85" s="76">
        <f t="shared" si="7"/>
        <v>0</v>
      </c>
    </row>
    <row r="86" spans="1:6" s="1" customFormat="1" ht="12.75">
      <c r="A86" s="5">
        <f t="shared" si="8"/>
        <v>23</v>
      </c>
      <c r="B86" s="56" t="s">
        <v>106</v>
      </c>
      <c r="C86" s="53" t="s">
        <v>24</v>
      </c>
      <c r="D86" s="54">
        <v>16</v>
      </c>
      <c r="E86" s="4"/>
      <c r="F86" s="76">
        <f t="shared" si="7"/>
        <v>0</v>
      </c>
    </row>
    <row r="87" spans="1:6" s="1" customFormat="1" ht="12.75">
      <c r="A87" s="5">
        <f t="shared" si="8"/>
        <v>24</v>
      </c>
      <c r="B87" s="56" t="s">
        <v>107</v>
      </c>
      <c r="C87" s="53" t="s">
        <v>24</v>
      </c>
      <c r="D87" s="54">
        <v>90</v>
      </c>
      <c r="E87" s="4"/>
      <c r="F87" s="76">
        <f t="shared" si="7"/>
        <v>0</v>
      </c>
    </row>
    <row r="88" spans="1:6" s="1" customFormat="1" ht="25.5">
      <c r="A88" s="5">
        <f t="shared" si="8"/>
        <v>25</v>
      </c>
      <c r="B88" s="56" t="s">
        <v>28</v>
      </c>
      <c r="C88" s="53" t="s">
        <v>11</v>
      </c>
      <c r="D88" s="54">
        <v>8</v>
      </c>
      <c r="E88" s="4"/>
      <c r="F88" s="76">
        <f t="shared" si="7"/>
        <v>0</v>
      </c>
    </row>
    <row r="89" spans="1:6" s="1" customFormat="1" ht="25.5">
      <c r="A89" s="5">
        <f t="shared" si="8"/>
        <v>26</v>
      </c>
      <c r="B89" s="56" t="s">
        <v>29</v>
      </c>
      <c r="C89" s="53" t="s">
        <v>24</v>
      </c>
      <c r="D89" s="54">
        <v>8</v>
      </c>
      <c r="E89" s="4"/>
      <c r="F89" s="76">
        <f t="shared" si="7"/>
        <v>0</v>
      </c>
    </row>
    <row r="90" spans="1:6" s="1" customFormat="1" ht="25.5">
      <c r="A90" s="5">
        <f t="shared" si="8"/>
        <v>27</v>
      </c>
      <c r="B90" s="56" t="s">
        <v>30</v>
      </c>
      <c r="C90" s="53" t="s">
        <v>24</v>
      </c>
      <c r="D90" s="54">
        <v>2</v>
      </c>
      <c r="E90" s="4"/>
      <c r="F90" s="76">
        <f t="shared" si="7"/>
        <v>0</v>
      </c>
    </row>
    <row r="91" spans="1:6">
      <c r="A91" s="94" t="s">
        <v>38</v>
      </c>
      <c r="B91" s="95"/>
      <c r="C91" s="95"/>
      <c r="D91" s="95"/>
      <c r="E91" s="96"/>
      <c r="F91" s="28">
        <f>SUM(F55:F90)</f>
        <v>0</v>
      </c>
    </row>
    <row r="92" spans="1:6">
      <c r="A92" s="10" t="s">
        <v>22</v>
      </c>
      <c r="B92" s="17" t="s">
        <v>32</v>
      </c>
      <c r="C92" s="18"/>
      <c r="D92" s="29"/>
      <c r="E92" s="19"/>
      <c r="F92" s="30"/>
    </row>
    <row r="93" spans="1:6" s="1" customFormat="1" ht="12.75">
      <c r="A93" s="61"/>
      <c r="B93" s="62" t="s">
        <v>110</v>
      </c>
      <c r="C93" s="63"/>
      <c r="D93" s="64"/>
      <c r="E93" s="65"/>
      <c r="F93" s="79"/>
    </row>
    <row r="94" spans="1:6" s="1" customFormat="1" ht="38.25">
      <c r="A94" s="61">
        <v>1</v>
      </c>
      <c r="B94" s="6" t="s">
        <v>111</v>
      </c>
      <c r="C94" s="3" t="s">
        <v>11</v>
      </c>
      <c r="D94" s="4">
        <v>1</v>
      </c>
      <c r="E94" s="4"/>
      <c r="F94" s="76">
        <f t="shared" ref="F94:F120" si="9">ROUND(D94*E94,2)</f>
        <v>0</v>
      </c>
    </row>
    <row r="95" spans="1:6" s="1" customFormat="1" ht="12.75">
      <c r="A95" s="5">
        <f t="shared" ref="A95:A118" si="10">A94+1</f>
        <v>2</v>
      </c>
      <c r="B95" s="6" t="s">
        <v>112</v>
      </c>
      <c r="C95" s="66" t="s">
        <v>11</v>
      </c>
      <c r="D95" s="67">
        <v>1</v>
      </c>
      <c r="E95" s="4"/>
      <c r="F95" s="76">
        <f t="shared" si="9"/>
        <v>0</v>
      </c>
    </row>
    <row r="96" spans="1:6" s="1" customFormat="1" ht="138" customHeight="1">
      <c r="A96" s="5">
        <f t="shared" si="10"/>
        <v>3</v>
      </c>
      <c r="B96" s="68" t="s">
        <v>113</v>
      </c>
      <c r="C96" s="66" t="s">
        <v>11</v>
      </c>
      <c r="D96" s="67">
        <v>8</v>
      </c>
      <c r="E96" s="4"/>
      <c r="F96" s="76">
        <f t="shared" si="9"/>
        <v>0</v>
      </c>
    </row>
    <row r="97" spans="1:6" s="1" customFormat="1" ht="25.5">
      <c r="A97" s="5">
        <f t="shared" si="10"/>
        <v>4</v>
      </c>
      <c r="B97" s="6" t="s">
        <v>114</v>
      </c>
      <c r="C97" s="3" t="s">
        <v>11</v>
      </c>
      <c r="D97" s="4">
        <v>1</v>
      </c>
      <c r="E97" s="4"/>
      <c r="F97" s="76">
        <f t="shared" si="9"/>
        <v>0</v>
      </c>
    </row>
    <row r="98" spans="1:6" s="1" customFormat="1" ht="245.25" customHeight="1">
      <c r="A98" s="5">
        <f t="shared" si="10"/>
        <v>5</v>
      </c>
      <c r="B98" s="6" t="s">
        <v>115</v>
      </c>
      <c r="C98" s="66" t="s">
        <v>11</v>
      </c>
      <c r="D98" s="67">
        <v>1</v>
      </c>
      <c r="E98" s="4"/>
      <c r="F98" s="76">
        <f t="shared" si="9"/>
        <v>0</v>
      </c>
    </row>
    <row r="99" spans="1:6" s="1" customFormat="1" ht="90" customHeight="1">
      <c r="A99" s="5">
        <f t="shared" si="10"/>
        <v>6</v>
      </c>
      <c r="B99" s="6" t="s">
        <v>116</v>
      </c>
      <c r="C99" s="66" t="s">
        <v>11</v>
      </c>
      <c r="D99" s="67">
        <v>2</v>
      </c>
      <c r="E99" s="4"/>
      <c r="F99" s="76">
        <f t="shared" si="9"/>
        <v>0</v>
      </c>
    </row>
    <row r="100" spans="1:6" s="1" customFormat="1" ht="12.75">
      <c r="A100" s="5">
        <f t="shared" si="10"/>
        <v>7</v>
      </c>
      <c r="B100" s="6" t="s">
        <v>117</v>
      </c>
      <c r="C100" s="66" t="s">
        <v>10</v>
      </c>
      <c r="D100" s="67">
        <v>25</v>
      </c>
      <c r="E100" s="4"/>
      <c r="F100" s="76">
        <f t="shared" si="9"/>
        <v>0</v>
      </c>
    </row>
    <row r="101" spans="1:6" s="1" customFormat="1" ht="12.75">
      <c r="A101" s="5">
        <f t="shared" si="10"/>
        <v>8</v>
      </c>
      <c r="B101" s="6" t="s">
        <v>118</v>
      </c>
      <c r="C101" s="66" t="s">
        <v>10</v>
      </c>
      <c r="D101" s="67">
        <v>600</v>
      </c>
      <c r="E101" s="4"/>
      <c r="F101" s="76">
        <f t="shared" si="9"/>
        <v>0</v>
      </c>
    </row>
    <row r="102" spans="1:6" s="1" customFormat="1" ht="25.5">
      <c r="A102" s="5">
        <f t="shared" si="10"/>
        <v>9</v>
      </c>
      <c r="B102" s="6" t="s">
        <v>119</v>
      </c>
      <c r="C102" s="66" t="s">
        <v>10</v>
      </c>
      <c r="D102" s="67">
        <v>600</v>
      </c>
      <c r="E102" s="4"/>
      <c r="F102" s="76">
        <f t="shared" si="9"/>
        <v>0</v>
      </c>
    </row>
    <row r="103" spans="1:6" s="1" customFormat="1" ht="12.75">
      <c r="A103" s="5">
        <f t="shared" si="10"/>
        <v>10</v>
      </c>
      <c r="B103" s="69" t="s">
        <v>120</v>
      </c>
      <c r="C103" s="66"/>
      <c r="D103" s="67"/>
      <c r="E103" s="4"/>
      <c r="F103" s="76">
        <f t="shared" si="9"/>
        <v>0</v>
      </c>
    </row>
    <row r="104" spans="1:6" s="1" customFormat="1" ht="25.5">
      <c r="A104" s="5">
        <f t="shared" si="10"/>
        <v>11</v>
      </c>
      <c r="B104" s="56" t="s">
        <v>121</v>
      </c>
      <c r="C104" s="70" t="s">
        <v>11</v>
      </c>
      <c r="D104" s="71">
        <v>1</v>
      </c>
      <c r="E104" s="4"/>
      <c r="F104" s="76">
        <f t="shared" si="9"/>
        <v>0</v>
      </c>
    </row>
    <row r="105" spans="1:6" s="1" customFormat="1" ht="25.5">
      <c r="A105" s="5">
        <f t="shared" si="10"/>
        <v>12</v>
      </c>
      <c r="B105" s="56" t="s">
        <v>122</v>
      </c>
      <c r="C105" s="70" t="s">
        <v>10</v>
      </c>
      <c r="D105" s="71">
        <v>25</v>
      </c>
      <c r="E105" s="4"/>
      <c r="F105" s="76">
        <f t="shared" si="9"/>
        <v>0</v>
      </c>
    </row>
    <row r="106" spans="1:6" s="1" customFormat="1" ht="25.5">
      <c r="A106" s="5">
        <f t="shared" si="10"/>
        <v>13</v>
      </c>
      <c r="B106" s="52" t="s">
        <v>123</v>
      </c>
      <c r="C106" s="70" t="s">
        <v>11</v>
      </c>
      <c r="D106" s="71">
        <v>1</v>
      </c>
      <c r="E106" s="4"/>
      <c r="F106" s="76">
        <f t="shared" si="9"/>
        <v>0</v>
      </c>
    </row>
    <row r="107" spans="1:6" s="1" customFormat="1" ht="12.75">
      <c r="A107" s="5">
        <f t="shared" si="10"/>
        <v>14</v>
      </c>
      <c r="B107" s="6" t="s">
        <v>124</v>
      </c>
      <c r="C107" s="66" t="s">
        <v>10</v>
      </c>
      <c r="D107" s="67">
        <v>25</v>
      </c>
      <c r="E107" s="4"/>
      <c r="F107" s="76">
        <f t="shared" si="9"/>
        <v>0</v>
      </c>
    </row>
    <row r="108" spans="1:6" s="1" customFormat="1" ht="38.25">
      <c r="A108" s="5">
        <f t="shared" si="10"/>
        <v>15</v>
      </c>
      <c r="B108" s="56" t="s">
        <v>125</v>
      </c>
      <c r="C108" s="53" t="s">
        <v>24</v>
      </c>
      <c r="D108" s="54">
        <v>1</v>
      </c>
      <c r="E108" s="4"/>
      <c r="F108" s="76">
        <f t="shared" si="9"/>
        <v>0</v>
      </c>
    </row>
    <row r="109" spans="1:6" s="1" customFormat="1" ht="25.5">
      <c r="A109" s="5">
        <f t="shared" si="10"/>
        <v>16</v>
      </c>
      <c r="B109" s="56" t="s">
        <v>126</v>
      </c>
      <c r="C109" s="53" t="s">
        <v>10</v>
      </c>
      <c r="D109" s="54">
        <v>3</v>
      </c>
      <c r="E109" s="4"/>
      <c r="F109" s="76">
        <f t="shared" si="9"/>
        <v>0</v>
      </c>
    </row>
    <row r="110" spans="1:6" s="1" customFormat="1" ht="25.5">
      <c r="A110" s="5">
        <f t="shared" si="10"/>
        <v>17</v>
      </c>
      <c r="B110" s="56" t="s">
        <v>127</v>
      </c>
      <c r="C110" s="70" t="s">
        <v>10</v>
      </c>
      <c r="D110" s="71">
        <v>16</v>
      </c>
      <c r="E110" s="4"/>
      <c r="F110" s="76">
        <f t="shared" si="9"/>
        <v>0</v>
      </c>
    </row>
    <row r="111" spans="1:6" s="1" customFormat="1" ht="12.75">
      <c r="A111" s="5">
        <f t="shared" si="10"/>
        <v>18</v>
      </c>
      <c r="B111" s="52" t="s">
        <v>128</v>
      </c>
      <c r="C111" s="66" t="s">
        <v>10</v>
      </c>
      <c r="D111" s="67">
        <v>550</v>
      </c>
      <c r="E111" s="4"/>
      <c r="F111" s="76">
        <f t="shared" si="9"/>
        <v>0</v>
      </c>
    </row>
    <row r="112" spans="1:6" s="1" customFormat="1" ht="12.75">
      <c r="A112" s="5">
        <f t="shared" si="10"/>
        <v>19</v>
      </c>
      <c r="B112" s="52" t="s">
        <v>129</v>
      </c>
      <c r="C112" s="66" t="s">
        <v>10</v>
      </c>
      <c r="D112" s="67">
        <v>550</v>
      </c>
      <c r="E112" s="4"/>
      <c r="F112" s="76">
        <f t="shared" si="9"/>
        <v>0</v>
      </c>
    </row>
    <row r="113" spans="1:6" s="1" customFormat="1" ht="25.5">
      <c r="A113" s="5">
        <f t="shared" si="10"/>
        <v>20</v>
      </c>
      <c r="B113" s="52" t="s">
        <v>130</v>
      </c>
      <c r="C113" s="66" t="s">
        <v>10</v>
      </c>
      <c r="D113" s="67">
        <v>50</v>
      </c>
      <c r="E113" s="4"/>
      <c r="F113" s="76">
        <f t="shared" si="9"/>
        <v>0</v>
      </c>
    </row>
    <row r="114" spans="1:6" s="1" customFormat="1" ht="12.75">
      <c r="A114" s="5">
        <f t="shared" si="10"/>
        <v>21</v>
      </c>
      <c r="B114" s="52" t="s">
        <v>131</v>
      </c>
      <c r="C114" s="66" t="s">
        <v>10</v>
      </c>
      <c r="D114" s="67">
        <v>600</v>
      </c>
      <c r="E114" s="4"/>
      <c r="F114" s="76">
        <f t="shared" si="9"/>
        <v>0</v>
      </c>
    </row>
    <row r="115" spans="1:6" s="1" customFormat="1" ht="25.5">
      <c r="A115" s="5">
        <f t="shared" si="10"/>
        <v>22</v>
      </c>
      <c r="B115" s="52" t="s">
        <v>132</v>
      </c>
      <c r="C115" s="66" t="s">
        <v>10</v>
      </c>
      <c r="D115" s="67">
        <v>550</v>
      </c>
      <c r="E115" s="4"/>
      <c r="F115" s="76">
        <f t="shared" si="9"/>
        <v>0</v>
      </c>
    </row>
    <row r="116" spans="1:6" s="1" customFormat="1" ht="25.5">
      <c r="A116" s="5">
        <f t="shared" si="10"/>
        <v>23</v>
      </c>
      <c r="B116" s="6" t="s">
        <v>133</v>
      </c>
      <c r="C116" s="66" t="s">
        <v>11</v>
      </c>
      <c r="D116" s="67">
        <v>8</v>
      </c>
      <c r="E116" s="4"/>
      <c r="F116" s="76">
        <f t="shared" si="9"/>
        <v>0</v>
      </c>
    </row>
    <row r="117" spans="1:6" s="1" customFormat="1" ht="12.75">
      <c r="A117" s="5">
        <f t="shared" si="10"/>
        <v>24</v>
      </c>
      <c r="B117" s="72" t="s">
        <v>134</v>
      </c>
      <c r="C117" s="66" t="s">
        <v>11</v>
      </c>
      <c r="D117" s="67">
        <v>8</v>
      </c>
      <c r="E117" s="4"/>
      <c r="F117" s="76">
        <f t="shared" si="9"/>
        <v>0</v>
      </c>
    </row>
    <row r="118" spans="1:6" s="1" customFormat="1" ht="12.75">
      <c r="A118" s="5">
        <f t="shared" si="10"/>
        <v>25</v>
      </c>
      <c r="B118" s="72" t="s">
        <v>135</v>
      </c>
      <c r="C118" s="66" t="s">
        <v>11</v>
      </c>
      <c r="D118" s="67">
        <v>1</v>
      </c>
      <c r="E118" s="4"/>
      <c r="F118" s="76">
        <f t="shared" si="9"/>
        <v>0</v>
      </c>
    </row>
    <row r="119" spans="1:6" s="1" customFormat="1" ht="12.75">
      <c r="A119" s="61"/>
      <c r="B119" s="69" t="s">
        <v>136</v>
      </c>
      <c r="C119" s="66"/>
      <c r="D119" s="67"/>
      <c r="E119" s="4"/>
      <c r="F119" s="76"/>
    </row>
    <row r="120" spans="1:6" s="1" customFormat="1" ht="12.75">
      <c r="A120" s="61">
        <v>1</v>
      </c>
      <c r="B120" s="72" t="s">
        <v>137</v>
      </c>
      <c r="C120" s="66" t="s">
        <v>138</v>
      </c>
      <c r="D120" s="73">
        <v>8</v>
      </c>
      <c r="E120" s="4"/>
      <c r="F120" s="76">
        <f t="shared" si="9"/>
        <v>0</v>
      </c>
    </row>
    <row r="121" spans="1:6">
      <c r="A121" s="94" t="s">
        <v>39</v>
      </c>
      <c r="B121" s="95"/>
      <c r="C121" s="95"/>
      <c r="D121" s="95"/>
      <c r="E121" s="96"/>
      <c r="F121" s="28">
        <f>SUM(F94:F120)</f>
        <v>0</v>
      </c>
    </row>
    <row r="122" spans="1:6">
      <c r="A122" s="20"/>
      <c r="B122" s="21"/>
      <c r="C122" s="22"/>
      <c r="D122" s="23"/>
      <c r="E122" s="23"/>
      <c r="F122" s="80"/>
    </row>
    <row r="123" spans="1:6">
      <c r="A123" s="97" t="s">
        <v>40</v>
      </c>
      <c r="B123" s="98"/>
      <c r="C123" s="98"/>
      <c r="D123" s="98"/>
      <c r="E123" s="98"/>
      <c r="F123" s="99"/>
    </row>
    <row r="124" spans="1:6">
      <c r="A124" s="2" t="s">
        <v>6</v>
      </c>
      <c r="B124" s="83" t="str">
        <f>B8</f>
        <v xml:space="preserve">ДЕМОНТАЖНИ РАБОТИ И НАСТИЛКИ </v>
      </c>
      <c r="C124" s="83"/>
      <c r="D124" s="83"/>
      <c r="E124" s="83"/>
      <c r="F124" s="24">
        <f>F21</f>
        <v>0</v>
      </c>
    </row>
    <row r="125" spans="1:6">
      <c r="A125" s="2" t="s">
        <v>12</v>
      </c>
      <c r="B125" s="100" t="str">
        <f>B22</f>
        <v>ОГРАДИ</v>
      </c>
      <c r="C125" s="100"/>
      <c r="D125" s="100"/>
      <c r="E125" s="100"/>
      <c r="F125" s="24">
        <f>F31</f>
        <v>0</v>
      </c>
    </row>
    <row r="126" spans="1:6">
      <c r="A126" s="2" t="s">
        <v>33</v>
      </c>
      <c r="B126" s="83" t="str">
        <f>B32</f>
        <v>АРХИТЕКТУРНИ ЕЛЕМЕНТИ</v>
      </c>
      <c r="C126" s="83"/>
      <c r="D126" s="83"/>
      <c r="E126" s="83"/>
      <c r="F126" s="24">
        <f>F52</f>
        <v>0</v>
      </c>
    </row>
    <row r="127" spans="1:6">
      <c r="A127" s="2" t="s">
        <v>20</v>
      </c>
      <c r="B127" s="83" t="str">
        <f>B53</f>
        <v>ЧАСТ ЕЛ- Районно осветление</v>
      </c>
      <c r="C127" s="83"/>
      <c r="D127" s="83"/>
      <c r="E127" s="83"/>
      <c r="F127" s="24">
        <f>F91</f>
        <v>0</v>
      </c>
    </row>
    <row r="128" spans="1:6">
      <c r="A128" s="2" t="s">
        <v>22</v>
      </c>
      <c r="B128" s="83" t="str">
        <f>B92</f>
        <v>ВИДЕОНАБЛЮДЕНИЕ</v>
      </c>
      <c r="C128" s="83"/>
      <c r="D128" s="83"/>
      <c r="E128" s="83"/>
      <c r="F128" s="24">
        <f>F121</f>
        <v>0</v>
      </c>
    </row>
    <row r="129" spans="1:6">
      <c r="A129" s="102" t="s">
        <v>41</v>
      </c>
      <c r="B129" s="102"/>
      <c r="C129" s="102"/>
      <c r="D129" s="102"/>
      <c r="E129" s="102"/>
      <c r="F129" s="11">
        <f>SUM(F124:F128)</f>
        <v>0</v>
      </c>
    </row>
    <row r="130" spans="1:6">
      <c r="A130" s="101" t="s">
        <v>44</v>
      </c>
      <c r="B130" s="101"/>
      <c r="C130" s="101"/>
      <c r="D130" s="101"/>
      <c r="E130" s="101"/>
      <c r="F130" s="24">
        <f>F129*0.05</f>
        <v>0</v>
      </c>
    </row>
    <row r="131" spans="1:6" ht="15" customHeight="1">
      <c r="A131" s="101" t="s">
        <v>42</v>
      </c>
      <c r="B131" s="101"/>
      <c r="C131" s="101"/>
      <c r="D131" s="101"/>
      <c r="E131" s="101"/>
      <c r="F131" s="11">
        <f>F129+F130</f>
        <v>0</v>
      </c>
    </row>
    <row r="132" spans="1:6" ht="15" customHeight="1">
      <c r="A132" s="101" t="s">
        <v>43</v>
      </c>
      <c r="B132" s="101"/>
      <c r="C132" s="101"/>
      <c r="D132" s="101"/>
      <c r="E132" s="101"/>
      <c r="F132" s="11">
        <f>F131*1.2</f>
        <v>0</v>
      </c>
    </row>
    <row r="136" spans="1:6">
      <c r="C136" s="12" t="s">
        <v>46</v>
      </c>
    </row>
    <row r="137" spans="1:6">
      <c r="C137" s="32" t="s">
        <v>47</v>
      </c>
    </row>
  </sheetData>
  <mergeCells count="26">
    <mergeCell ref="A131:E131"/>
    <mergeCell ref="A132:E132"/>
    <mergeCell ref="A130:E130"/>
    <mergeCell ref="B128:E128"/>
    <mergeCell ref="A129:E129"/>
    <mergeCell ref="A123:F123"/>
    <mergeCell ref="A121:E121"/>
    <mergeCell ref="A91:E91"/>
    <mergeCell ref="B124:E124"/>
    <mergeCell ref="B125:E125"/>
    <mergeCell ref="B54:F54"/>
    <mergeCell ref="B127:E127"/>
    <mergeCell ref="A1:F1"/>
    <mergeCell ref="A2:F2"/>
    <mergeCell ref="A3:F3"/>
    <mergeCell ref="A5:F5"/>
    <mergeCell ref="A6:A7"/>
    <mergeCell ref="B6:B7"/>
    <mergeCell ref="C6:C7"/>
    <mergeCell ref="D6:D7"/>
    <mergeCell ref="E6:E7"/>
    <mergeCell ref="F6:F7"/>
    <mergeCell ref="A21:E21"/>
    <mergeCell ref="A31:E31"/>
    <mergeCell ref="A52:E52"/>
    <mergeCell ref="B126:E126"/>
  </mergeCells>
  <pageMargins left="0.70866141732283472" right="0.31496062992125984" top="0.35433070866141736" bottom="0.35433070866141736" header="0.31496062992125984" footer="0.11811023622047245"/>
  <pageSetup paperSize="9" scale="9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KCC</vt:lpstr>
      <vt:lpstr>KCC!Print_Titles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Draganova</dc:creator>
  <cp:lastModifiedBy>Yanka Zdravkova</cp:lastModifiedBy>
  <cp:lastPrinted>2019-03-28T14:19:03Z</cp:lastPrinted>
  <dcterms:created xsi:type="dcterms:W3CDTF">2017-05-12T11:24:39Z</dcterms:created>
  <dcterms:modified xsi:type="dcterms:W3CDTF">2019-04-02T15:35:48Z</dcterms:modified>
</cp:coreProperties>
</file>